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U Padělku\Projekt\Rozpoče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Chodník'!$C$122:$K$301</definedName>
    <definedName name="_xlnm.Print_Area" localSheetId="1">'SO 101 - Chodník'!$C$110:$K$301</definedName>
    <definedName name="_xlnm.Print_Titles" localSheetId="1">'SO 101 - Chodník'!$122:$122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299"/>
  <c r="BH299"/>
  <c r="BG299"/>
  <c r="BF299"/>
  <c r="T299"/>
  <c r="T298"/>
  <c r="R299"/>
  <c r="R298"/>
  <c r="P299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T243"/>
  <c r="R244"/>
  <c r="R243"/>
  <c r="P244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166"/>
  <c r="J162"/>
  <c r="BK154"/>
  <c r="J150"/>
  <c r="BK142"/>
  <c r="J138"/>
  <c r="BK130"/>
  <c r="BK126"/>
  <c r="J266"/>
  <c r="BK216"/>
  <c r="J299"/>
  <c r="J294"/>
  <c r="J290"/>
  <c r="BK271"/>
  <c r="J262"/>
  <c r="BK253"/>
  <c r="J249"/>
  <c r="BK239"/>
  <c r="J235"/>
  <c r="BK229"/>
  <c r="J216"/>
  <c r="BK201"/>
  <c r="BK191"/>
  <c r="J187"/>
  <c r="J180"/>
  <c r="BK172"/>
  <c r="J198"/>
  <c i="3" r="J136"/>
  <c r="J139"/>
  <c r="J129"/>
  <c r="J123"/>
  <c r="J126"/>
  <c i="2" r="J229"/>
  <c r="J195"/>
  <c r="BK184"/>
  <c r="BK176"/>
  <c r="J201"/>
  <c i="3" r="BK139"/>
  <c r="BK136"/>
  <c r="BK126"/>
  <c r="BK129"/>
  <c i="2" r="J172"/>
  <c r="BK162"/>
  <c r="J158"/>
  <c r="BK150"/>
  <c r="BK146"/>
  <c r="J142"/>
  <c r="BK134"/>
  <c r="J130"/>
  <c r="BK266"/>
  <c r="BK220"/>
  <c i="1" r="AS94"/>
  <c i="2" r="J286"/>
  <c r="BK262"/>
  <c r="J256"/>
  <c r="BK249"/>
  <c r="BK244"/>
  <c r="J239"/>
  <c r="BK232"/>
  <c r="J220"/>
  <c r="BK206"/>
  <c r="BK195"/>
  <c r="BK187"/>
  <c r="BK180"/>
  <c r="J212"/>
  <c i="3" r="BK146"/>
  <c r="BK132"/>
  <c r="J146"/>
  <c r="J132"/>
  <c r="J142"/>
  <c r="BK123"/>
  <c i="2" r="J166"/>
  <c r="BK158"/>
  <c r="J154"/>
  <c r="J146"/>
  <c r="BK138"/>
  <c r="J134"/>
  <c r="J126"/>
  <c r="BK226"/>
  <c r="BK299"/>
  <c r="BK294"/>
  <c r="BK290"/>
  <c r="BK286"/>
  <c r="J271"/>
  <c r="BK256"/>
  <c r="J253"/>
  <c r="J244"/>
  <c r="BK235"/>
  <c r="J232"/>
  <c r="J226"/>
  <c r="BK212"/>
  <c r="BK198"/>
  <c r="J191"/>
  <c r="J184"/>
  <c r="J176"/>
  <c r="J206"/>
  <c i="3" r="BK142"/>
  <c r="F36"/>
  <c i="2" l="1" r="T125"/>
  <c r="T205"/>
  <c r="BK248"/>
  <c r="J248"/>
  <c r="J101"/>
  <c r="R248"/>
  <c r="P270"/>
  <c r="BK125"/>
  <c r="J125"/>
  <c r="J98"/>
  <c r="R125"/>
  <c r="R124"/>
  <c r="R123"/>
  <c r="R205"/>
  <c r="T248"/>
  <c r="R270"/>
  <c i="3" r="BK122"/>
  <c r="J122"/>
  <c r="J98"/>
  <c r="T122"/>
  <c i="2" r="P125"/>
  <c r="P124"/>
  <c r="P123"/>
  <c i="1" r="AU95"/>
  <c i="2" r="BK205"/>
  <c r="J205"/>
  <c r="J99"/>
  <c r="P205"/>
  <c r="P248"/>
  <c r="BK270"/>
  <c r="J270"/>
  <c r="J102"/>
  <c r="T270"/>
  <c i="3" r="P122"/>
  <c r="R122"/>
  <c r="BK135"/>
  <c r="J135"/>
  <c r="J99"/>
  <c r="P135"/>
  <c r="R135"/>
  <c r="T135"/>
  <c i="2" r="BK298"/>
  <c r="J298"/>
  <c r="J103"/>
  <c r="BK243"/>
  <c r="J243"/>
  <c r="J100"/>
  <c i="3" r="BK145"/>
  <c r="J145"/>
  <c r="J100"/>
  <c r="F92"/>
  <c r="BE132"/>
  <c r="BE136"/>
  <c r="J89"/>
  <c r="BE123"/>
  <c r="BE126"/>
  <c r="BE129"/>
  <c r="BE139"/>
  <c i="1" r="BC96"/>
  <c i="3" r="E85"/>
  <c r="BE142"/>
  <c r="BE146"/>
  <c i="2" r="BE206"/>
  <c r="BE212"/>
  <c r="BE262"/>
  <c r="BE299"/>
  <c r="BE172"/>
  <c r="BE180"/>
  <c r="BE184"/>
  <c r="BE187"/>
  <c r="BE191"/>
  <c r="BE195"/>
  <c r="BE198"/>
  <c r="BE201"/>
  <c r="BE216"/>
  <c r="BE220"/>
  <c r="BE226"/>
  <c r="BE229"/>
  <c r="BE232"/>
  <c r="BE235"/>
  <c r="BE239"/>
  <c r="BE244"/>
  <c r="BE249"/>
  <c r="BE253"/>
  <c r="BE256"/>
  <c r="BE266"/>
  <c r="BE271"/>
  <c r="BE286"/>
  <c r="BE290"/>
  <c r="BE294"/>
  <c r="E85"/>
  <c r="J89"/>
  <c r="F92"/>
  <c r="BE126"/>
  <c r="BE130"/>
  <c r="BE134"/>
  <c r="BE138"/>
  <c r="BE142"/>
  <c r="BE146"/>
  <c r="BE150"/>
  <c r="BE154"/>
  <c r="BE158"/>
  <c r="BE162"/>
  <c r="BE166"/>
  <c r="BE176"/>
  <c r="J34"/>
  <c i="1" r="AW95"/>
  <c i="3" r="F34"/>
  <c i="1" r="BA96"/>
  <c i="2" r="F35"/>
  <c i="1" r="BB95"/>
  <c i="2" r="F37"/>
  <c i="1" r="BD95"/>
  <c i="2" r="F34"/>
  <c i="1" r="BA95"/>
  <c i="3" r="F37"/>
  <c i="1" r="BD96"/>
  <c i="2" r="F36"/>
  <c i="1" r="BC95"/>
  <c r="BC94"/>
  <c r="W32"/>
  <c i="3" r="J34"/>
  <c i="1" r="AW96"/>
  <c i="3" r="F35"/>
  <c i="1" r="BB96"/>
  <c i="3" l="1" r="R121"/>
  <c r="R120"/>
  <c r="P121"/>
  <c r="P120"/>
  <c i="1" r="AU96"/>
  <c i="3" r="T121"/>
  <c r="T120"/>
  <c i="2" r="T124"/>
  <c r="T123"/>
  <c r="BK124"/>
  <c r="J124"/>
  <c r="J97"/>
  <c i="3" r="BK121"/>
  <c r="J121"/>
  <c r="J97"/>
  <c i="1" r="AU94"/>
  <c i="2" r="F33"/>
  <c i="1" r="AZ95"/>
  <c i="2" r="J33"/>
  <c i="1" r="AV95"/>
  <c r="AT95"/>
  <c r="BA94"/>
  <c r="W30"/>
  <c r="BB94"/>
  <c r="W31"/>
  <c r="BD94"/>
  <c r="W33"/>
  <c i="3" r="F33"/>
  <c i="1" r="AZ96"/>
  <c r="AY94"/>
  <c i="3" r="J33"/>
  <c i="1" r="AV96"/>
  <c r="AT96"/>
  <c i="2" l="1" r="BK123"/>
  <c r="J123"/>
  <c i="3" r="BK120"/>
  <c r="J120"/>
  <c i="2" r="J30"/>
  <c i="1" r="AG95"/>
  <c r="AZ94"/>
  <c r="W29"/>
  <c i="3" r="J30"/>
  <c i="1" r="AG96"/>
  <c r="AX94"/>
  <c r="AW94"/>
  <c r="AK30"/>
  <c i="2" l="1" r="J39"/>
  <c i="3" r="J39"/>
  <c r="J96"/>
  <c i="2"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<sst xmlns="http://schemas.openxmlformats.org/spreadsheetml/2006/main">
  <si>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</si>
  <si>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</si>
  <si>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</si>
  <si>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</si>
  <si>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</si>
  <si>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{9c2d5aa7-7764-48c8-a0b9-7f32380668e5}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</si>
  <si>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</si>
  <si>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</si>
  <si>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</si>
  <si>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</si>
  <si>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</si>
  <si>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</si>
  <si>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</si>
  <si>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</si>
  <si>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029-25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</si>
  <si>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</si>
  <si>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</si>
  <si>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U Padělků, chodník</t>
  </si>
  <si>
    <t>KSO:</t>
  </si>
  <si>
    <t>822 29</t>
  </si>
  <si>
    <t>CC-CZ:</t>
  </si>
  <si>
    <t>2112</t>
  </si>
  <si>
    <t>Místo:</t>
  </si>
  <si>
    <t>Břeclav</t>
  </si>
  <si>
    <t>Datum:</t>
  </si>
  <si>
    <t>7. 9. 2025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</si>
  <si>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</si>
  <si>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</si>
  <si>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</si>
  <si>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</si>
  <si>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</si>
  <si>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</si>
  <si>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</si>
  <si>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</si>
  <si>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</si>
  <si>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</si>
  <si>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</si>
  <si>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</si>
  <si>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</si>
  <si>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</si>
  <si>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</si>
  <si>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</si>
  <si>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</si>
  <si>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</si>
  <si>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</si>
  <si>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</si>
  <si>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</si>
  <si>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</si>
  <si>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</si>
  <si>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</si>
  <si>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</si>
  <si>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</si>
  <si>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</si>
  <si>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</si>
  <si>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</si>
  <si>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</si>
  <si>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</si>
  <si>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</si>
  <si>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</si>
  <si>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</si>
  <si>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</si>
  <si>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</si>
  <si>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</si>
  <si>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</si>
  <si>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</si>
  <si>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</si>
  <si>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</si>
  <si>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</si>
  <si>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</si>
  <si>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</si>
  <si>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</si>
  <si>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</si>
  <si>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</si>
  <si>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</si>
  <si>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</si>
  <si>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</si>
  <si>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</si>
  <si>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</si>
  <si>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</si>
  <si>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</si>
  <si>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</si>
  <si>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</si>
  <si>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</si>
  <si>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</si>
  <si>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</si>
  <si>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</si>
  <si>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{21305e91-3ae8-4997-a75e-d699a91e8403}</t>
  </si>
  <si>
    <t>2</t>
  </si>
  <si>
    <t>VRN</t>
  </si>
  <si>
    <t>Vedlejší rozpočtové náklady</t>
  </si>
  <si>
    <t>{f83a456c-7a4b-407a-9ad4-5dbaf420c0f4}</t>
  </si>
  <si>
    <t>822 29 32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</si>
  <si>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</si>
  <si>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</si>
  <si>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</si>
  <si>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</si>
  <si>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</si>
  <si>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</si>
  <si>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</si>
  <si>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</si>
  <si>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</si>
  <si>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</si>
  <si>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</si>
  <si>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</si>
  <si>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</si>
  <si>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</si>
  <si>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</si>
  <si>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</si>
  <si>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</si>
  <si>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</si>
  <si>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</si>
  <si>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</si>
  <si>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</si>
  <si>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</si>
  <si>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</si>
  <si>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</si>
  <si>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</si>
  <si>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</si>
  <si>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</si>
  <si>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</si>
  <si>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</si>
  <si>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</si>
  <si>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</si>
  <si>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</si>
  <si>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</si>
  <si>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</si>
  <si>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</si>
  <si>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</si>
  <si>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2025 02</t>
  </si>
  <si>
    <t>4</t>
  </si>
  <si>
    <t>1889961323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</si>
  <si>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</si>
  <si>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</si>
  <si>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</si>
  <si>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https://podminky.urs.cz/item/CS_URS_2025_02/113106142</t>
  </si>
  <si>
    <t>VV</t>
  </si>
  <si>
    <t>"rozebrání chodníku z dlažby 30x30" 239</t>
  </si>
  <si>
    <t>113106144</t>
  </si>
  <si>
    <t>Rozebrání dlažeb ze zámkových dlaždic komunikací pro pěší strojně pl přes 50 m2</t>
  </si>
  <si>
    <t>1367629011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</si>
  <si>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</si>
  <si>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https://podminky.urs.cz/item/CS_URS_2025_02/113106144</t>
  </si>
  <si>
    <t xml:space="preserve">"rozebrání  chodníku ze zámkové dlažby" 96</t>
  </si>
  <si>
    <t>3</t>
  </si>
  <si>
    <t>113106146</t>
  </si>
  <si>
    <t>Rozebrání dlažeb z vegetačních dlaždic betonových komunikací pro pěší strojně pl přes 50 m2</t>
  </si>
  <si>
    <t>916027459</t>
  </si>
  <si>
    <t>Rozebrání dlažeb komunikací pro pěší s přemístěním hmot na skládku na vzdálenost do 3 m nebo s naložením na dopravní prostředek s ložem z kameniva nebo živice a s jakoukoliv výplní spár strojně plochy jednotlivě přes 50 m2 z vegetační dlažby betonové</t>
  </si>
  <si>
    <t>https://podminky.urs.cz/item/CS_URS_2025_02/113106146</t>
  </si>
  <si>
    <t>"rozebrání parkoviště z betonové vegetační dlažby" 12</t>
  </si>
  <si>
    <t>113106185</t>
  </si>
  <si>
    <t>Rozebrání dlažeb vozovek z drobných kostek s ložem z kameniva strojně pl do 50 m2</t>
  </si>
  <si>
    <t>2143938487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</si>
  <si>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</si>
  <si>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https://podminky.urs.cz/item/CS_URS_2025_02/113106185</t>
  </si>
  <si>
    <t xml:space="preserve">"rozebrání vjezdů  ze žulových kostek" 2</t>
  </si>
  <si>
    <t>5</t>
  </si>
  <si>
    <t>113107161</t>
  </si>
  <si>
    <t>Odstranění podkladu z kameniva drceného tl do 100 mm strojně pl přes 50 do 200 m2</t>
  </si>
  <si>
    <t>180284323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</si>
  <si>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</si>
  <si>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https://podminky.urs.cz/item/CS_URS_2025_02/113107161</t>
  </si>
  <si>
    <t>"odstranění konstrukčních vrstev pod chodníkovou obrubou tl. 100mm" 310*0.45</t>
  </si>
  <si>
    <t>6</t>
  </si>
  <si>
    <t>113107163</t>
  </si>
  <si>
    <t>Odstranění podkladu z kameniva drceného tl přes 200 do 300 mm strojně pl přes 50 do 200 m2</t>
  </si>
  <si>
    <t>-651322973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</si>
  <si>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</si>
  <si>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https://podminky.urs.cz/item/CS_URS_2025_02/113107163</t>
  </si>
  <si>
    <t>"odstranění konstrukce chodníku tl. 230mm" 178</t>
  </si>
  <si>
    <t>7</t>
  </si>
  <si>
    <t>113107164</t>
  </si>
  <si>
    <t>Odstranění podkladu z kameniva drceného tl přes 300 do 400 mm strojně pl přes 50 do 200 m2</t>
  </si>
  <si>
    <t>1516891832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</si>
  <si>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</si>
  <si>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https://podminky.urs.cz/item/CS_URS_2025_02/113107164</t>
  </si>
  <si>
    <t>"odstranění konstrukce vjezdů, tl. 310mm" 186</t>
  </si>
  <si>
    <t>8</t>
  </si>
  <si>
    <t>113107330</t>
  </si>
  <si>
    <t>Odstranění podkladu z betonu prostého tl do 100 mm strojně pl do 50 m2</t>
  </si>
  <si>
    <t>1104483865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</si>
  <si>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</si>
  <si>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https://podminky.urs.cz/item/CS_URS_2025_02/113107330</t>
  </si>
  <si>
    <t>"odstranění betonového krytu vjezdů tl. 100 mm" 16</t>
  </si>
  <si>
    <t>9</t>
  </si>
  <si>
    <t>113204111</t>
  </si>
  <si>
    <t>Vytrhání obrub záhonových</t>
  </si>
  <si>
    <t>m</t>
  </si>
  <si>
    <t>1283925026</t>
  </si>
  <si>
    <t>Vytrhání obrub s vybouráním lože, s přemístěním hmot na skládku na vzdálenost do 3 m nebo s naložením na dopravní prostředek záhonových</t>
  </si>
  <si>
    <t>https://podminky.urs.cz/item/CS_URS_2025_02/113204111</t>
  </si>
  <si>
    <t>"odstranění parkových obrub stávajícího chodníku" 382</t>
  </si>
  <si>
    <t>10</t>
  </si>
  <si>
    <t>122351103</t>
  </si>
  <si>
    <t>Odkopávky a prokopávky nezapažené v hornině třídy těžitelnosti II skupiny 4 objem do 100 m3 strojně</t>
  </si>
  <si>
    <t>m3</t>
  </si>
  <si>
    <t>452411638</t>
  </si>
  <si>
    <t>Odkopávky a prokopávky nezapažené strojně v hornině třídy těžitelnosti II skupiny 4 přes 50 do 100 m3</t>
  </si>
  <si>
    <t>https://podminky.urs.cz/item/CS_URS_2025_02/122351103</t>
  </si>
  <si>
    <t>"odkop za obrubou" 289*0,1</t>
  </si>
  <si>
    <t>11</t>
  </si>
  <si>
    <t>162751117</t>
  </si>
  <si>
    <t>Vodorovné přemístění přes 9 000 do 10000 m výkopku/sypaniny z horniny třídy těžitelnosti I skupiny 1 až 3</t>
  </si>
  <si>
    <t>2120964265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</si>
  <si>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</si>
  <si>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</si>
  <si>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"odkop za obrubou" 28,9</t>
  </si>
  <si>
    <t>"zpětný zásyp za obrubou" -22</t>
  </si>
  <si>
    <t>Součet</t>
  </si>
  <si>
    <t>171201231</t>
  </si>
  <si>
    <t>Poplatek za uložení zeminy a kamení na recyklační skládce (skládkovné) kód odpadu 17 05 04</t>
  </si>
  <si>
    <t>t</t>
  </si>
  <si>
    <t>2125871357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</si>
  <si>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</si>
  <si>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</si>
  <si>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6,9*1,8</t>
  </si>
  <si>
    <t>13</t>
  </si>
  <si>
    <t>171251201</t>
  </si>
  <si>
    <t>Uložení sypaniny na skládky nebo meziskládky</t>
  </si>
  <si>
    <t>295816580</t>
  </si>
  <si>
    <t>Uložení sypaniny na skládky nebo meziskládky bez hutnění s upravením uložené sypaniny do předepsaného tvaru</t>
  </si>
  <si>
    <t>https://podminky.urs.cz/item/CS_URS_2025_02/171251201</t>
  </si>
  <si>
    <t>6,9</t>
  </si>
  <si>
    <t>14</t>
  </si>
  <si>
    <t>174151101</t>
  </si>
  <si>
    <t>Zásyp jam, šachet rýh nebo kolem objektů sypaninou se zhutněním</t>
  </si>
  <si>
    <t>-1603405378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</si>
  <si>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</si>
  <si>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</si>
  <si>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"podsyp štěrkodrtí ŠD 0/32 pod lože chodníkových obrub" 310*0.45*0.1</t>
  </si>
  <si>
    <t>15</t>
  </si>
  <si>
    <t>M</t>
  </si>
  <si>
    <t>58344171</t>
  </si>
  <si>
    <t>štěrkodrť frakce 0/32</t>
  </si>
  <si>
    <t>1978833824</t>
  </si>
  <si>
    <t>"podsyp pod chodníkovou obrubou" 13,95*2</t>
  </si>
  <si>
    <t>16</t>
  </si>
  <si>
    <t>181311103</t>
  </si>
  <si>
    <t>Rozprostření ornice tl vrstvy do 200 mm v rovině nebo ve svahu do 1:5 ručně</t>
  </si>
  <si>
    <t>1605179634</t>
  </si>
  <si>
    <t>Rozprostření a urovnání ornice v rovině nebo ve svahu sklonu do 1:5 ručně při souvislé ploše, tl. vrstvy do 200 mm</t>
  </si>
  <si>
    <t>https://podminky.urs.cz/item/CS_URS_2025_02/181311103</t>
  </si>
  <si>
    <t>"ohumusování za obrubou tl. 100mm" 121</t>
  </si>
  <si>
    <t>17</t>
  </si>
  <si>
    <t>181411131</t>
  </si>
  <si>
    <t>Založení parkového trávníku výsevem pl do 1000 m2 v rovině a ve svahu do 1:5</t>
  </si>
  <si>
    <t>2124516517</t>
  </si>
  <si>
    <t>Založení trávníku na půdě předem připravené plochy do 1000 m2 výsevem včetně utažení parkového v rovině nebo na svahu do 1:5</t>
  </si>
  <si>
    <t>https://podminky.urs.cz/item/CS_URS_2025_02/181411131</t>
  </si>
  <si>
    <t>"zatravnění za obrubou" 121</t>
  </si>
  <si>
    <t>18</t>
  </si>
  <si>
    <t>00572410</t>
  </si>
  <si>
    <t>osivo směs travní parková</t>
  </si>
  <si>
    <t>kg</t>
  </si>
  <si>
    <t>-54988093</t>
  </si>
  <si>
    <t>121*0,045</t>
  </si>
  <si>
    <t>19</t>
  </si>
  <si>
    <t>10364101</t>
  </si>
  <si>
    <t>zemina pro terénní úpravy - ornice</t>
  </si>
  <si>
    <t>1135486920</t>
  </si>
  <si>
    <t>"ornice" 121*0,1*1,8</t>
  </si>
  <si>
    <t>20</t>
  </si>
  <si>
    <t>181951112</t>
  </si>
  <si>
    <t>Úprava pláně v hornině třídy těžitelnosti I skupiny 1 až 3 se zhutněním strojně</t>
  </si>
  <si>
    <t>492517586</t>
  </si>
  <si>
    <t>Úprava pláně vyrovnáním výškových rozdílů strojně v hornině třídy těžitelnosti I, skupiny 1 až 3 se zhutněním</t>
  </si>
  <si>
    <t>https://podminky.urs.cz/item/CS_URS_2025_02/181951112</t>
  </si>
  <si>
    <t>"úprava pláně" 364</t>
  </si>
  <si>
    <t>Komunikace pozemní</t>
  </si>
  <si>
    <t>564851111</t>
  </si>
  <si>
    <t>Podklad ze štěrkodrtě ŠD plochy přes 100 m2 tl 150 mm</t>
  </si>
  <si>
    <t>-798148793</t>
  </si>
  <si>
    <t>Podklad ze štěrkodrti ŠD s rozprostřením a zhutněním plochy přes 100 m2, po zhutnění tl. 150 mm</t>
  </si>
  <si>
    <t>https://podminky.urs.cz/item/CS_URS_2025_02/564851111</t>
  </si>
  <si>
    <t>"podkladní vrstva chodníku ze štěrkodrti ŠD 0/32 tl. 150 mm" 178</t>
  </si>
  <si>
    <t xml:space="preserve">"podkladní vrstva vjezdů ze štěrkodrti ŠD 0/32 tl. 150 mm"   171</t>
  </si>
  <si>
    <t>22</t>
  </si>
  <si>
    <t>567122111</t>
  </si>
  <si>
    <t>Podklad ze směsi stmelené cementem SC C 8/10 (KSC I) tl 120 mm</t>
  </si>
  <si>
    <t>1335712886</t>
  </si>
  <si>
    <t>Podklad ze směsi stmelené cementem SC bez dilatačních spár, s rozprostřením a zhutněním SC C 8/10 (KSC I), po zhutnění tl. 120 mm</t>
  </si>
  <si>
    <t>https://podminky.urs.cz/item/CS_URS_2025_02/567122111</t>
  </si>
  <si>
    <t>"podkladní vrstva na vjezdech" 161</t>
  </si>
  <si>
    <t>23</t>
  </si>
  <si>
    <t>591211111</t>
  </si>
  <si>
    <t>Kladení dlažby z kostek drobných z kamene do lože z kameniva tl 50 mm</t>
  </si>
  <si>
    <t>-538109948</t>
  </si>
  <si>
    <t>Kladení dlažby z kostek s provedením lože do tl. 50 mm, s vyplněním spár, s dvojím beraněním a se smetením přebytečného materiálu na krajnici drobných z kamene, do lože z kameniva</t>
  </si>
  <si>
    <t>https://podminky.urs.cz/item/CS_URS_2025_02/591211111</t>
  </si>
  <si>
    <t>"zpětné dláždění vjezdů ze žulových kostek za obrubou" 2</t>
  </si>
  <si>
    <t>24</t>
  </si>
  <si>
    <t>596211213</t>
  </si>
  <si>
    <t>Kladení zámkové dlažby komunikací pro pěší ručně tl 80 mm skupiny A pl přes 300 m2</t>
  </si>
  <si>
    <t>1384763829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</si>
  <si>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</si>
  <si>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https://podminky.urs.cz/item/CS_URS_2025_02/596211213</t>
  </si>
  <si>
    <t>"nový kryt chodníku a vjezdů" 314</t>
  </si>
  <si>
    <t>"zpětné zadláždění vjezdů za chodníkovou obrubou" 15</t>
  </si>
  <si>
    <t>25</t>
  </si>
  <si>
    <t>59245020</t>
  </si>
  <si>
    <t>dlažba skladebná betonová 200x100mm tl 80mm přírodní</t>
  </si>
  <si>
    <t>1735669189</t>
  </si>
  <si>
    <t>"nový kryt chodníku a vjezdů, dlažba obdélníková 200x100x80, přírodní, 2% ztratné" 283*1,02</t>
  </si>
  <si>
    <t>26</t>
  </si>
  <si>
    <t>59245226</t>
  </si>
  <si>
    <t>dlažba pro nevidomé betonová 200x100mm tl 80mm barevná</t>
  </si>
  <si>
    <t>677773947</t>
  </si>
  <si>
    <t>"varovný pás, dlažba 200x100x80 slepecká, červená, 2% ztratné" 24*1,02</t>
  </si>
  <si>
    <t>27</t>
  </si>
  <si>
    <t>59246087</t>
  </si>
  <si>
    <t>dlažba pro nevidomé betonová 200x200mm tl 80mm přírodní</t>
  </si>
  <si>
    <t>1660883408</t>
  </si>
  <si>
    <t>"umělá vodící linie, dlažba 200x200x80, přírodní, 2% ztratné" 7*1,02</t>
  </si>
  <si>
    <t>28</t>
  </si>
  <si>
    <t>596412211</t>
  </si>
  <si>
    <t>Kladení dlažby z vegetačních tvárnic pozemních komunikací velikosti dlaždic do 0,09 m2 tl 100 mm pl do 300 m2</t>
  </si>
  <si>
    <t>1643093148</t>
  </si>
  <si>
    <t>Kladení dlažby z betonových vegetačních dlaždic pozemních komunikací s ložem z kameniva těženého nebo drceného tl. do 50 mm, s vyplněním spár a vegetačních otvorů, s hutněním vibrováním velikosti dlaždic do 0,09 m2 tl. 100 mm, bez rozlišení skupiny, pro plochy do 300 m2</t>
  </si>
  <si>
    <t>https://podminky.urs.cz/item/CS_URS_2025_02/596412211</t>
  </si>
  <si>
    <t>"zpětná pokládka betonové vegetační dlažby parkoviště" 12</t>
  </si>
  <si>
    <t>29</t>
  </si>
  <si>
    <t>596811120</t>
  </si>
  <si>
    <t>Kladení betonové dlažby komunikací pro pěší do lože z kameniva velikosti do 0,09 m2 pl do 50 m2</t>
  </si>
  <si>
    <t>1005497497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</si>
  <si>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</si>
  <si>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https://podminky.urs.cz/item/CS_URS_2025_02/596811120</t>
  </si>
  <si>
    <t>"zpětná pokládka napojení vjezdu z dlažby 30x30" 6</t>
  </si>
  <si>
    <t>Úpravy povrchů, podlahy a osazování výplní</t>
  </si>
  <si>
    <t>30</t>
  </si>
  <si>
    <t>637121111</t>
  </si>
  <si>
    <t>Okapový chodník z kačírku tl 100 mm s udusáním</t>
  </si>
  <si>
    <t>-1347780178</t>
  </si>
  <si>
    <t>Okapový chodník z kameniva s udusáním a urovnáním povrchu z kačírku tl. 100 mm</t>
  </si>
  <si>
    <t>https://podminky.urs.cz/item/CS_URS_2025_02/637121111</t>
  </si>
  <si>
    <t>"úprava ploch z okrasného kameniva - kačírek" 11</t>
  </si>
  <si>
    <t>Ostatní konstrukce a práce, bourání</t>
  </si>
  <si>
    <t>31</t>
  </si>
  <si>
    <t>916231213</t>
  </si>
  <si>
    <t>Osazení chodníkového obrubníku betonového stojatého s boční opěrou do lože z betonu prostého</t>
  </si>
  <si>
    <t>-956301240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</si>
  <si>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</si>
  <si>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</si>
  <si>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"osazení chodníkového obrubníku do lože z betonu C20/25 XF3" 310</t>
  </si>
  <si>
    <t>32</t>
  </si>
  <si>
    <t>59217017</t>
  </si>
  <si>
    <t>obrubník betonový chodníkový 1000x100x250mm</t>
  </si>
  <si>
    <t>-2088425217</t>
  </si>
  <si>
    <t>"chodníkový obrubník pro chodník, 2% ztratné" 310*1,02</t>
  </si>
  <si>
    <t>33</t>
  </si>
  <si>
    <t>979054441</t>
  </si>
  <si>
    <t>Očištění vybouraných z desek nebo dlaždic s původním spárováním z kameniva těženého</t>
  </si>
  <si>
    <t>-1927985798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</si>
  <si>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</si>
  <si>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https://podminky.urs.cz/item/CS_URS_2025_02/979054441</t>
  </si>
  <si>
    <t>"očištění dlaždic 30x30 před zpětnou pokládkou" 6</t>
  </si>
  <si>
    <t>"očištění vegetačních tvarovek před zpětnou pokládkou" 12</t>
  </si>
  <si>
    <t>34</t>
  </si>
  <si>
    <t>979054451</t>
  </si>
  <si>
    <t>Očištění vybouraných zámkových dlaždic s původním spárováním z kameniva těženého</t>
  </si>
  <si>
    <t>-1608696050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</si>
  <si>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</si>
  <si>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</si>
  <si>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"očištění zámkových dlaždic před zpětnou pokládkou" 15</t>
  </si>
  <si>
    <t>35</t>
  </si>
  <si>
    <t>979071121</t>
  </si>
  <si>
    <t>Očištění dlažebních kostek drobných s původním spárováním kamenivem těženým</t>
  </si>
  <si>
    <t>-138885552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</si>
  <si>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</si>
  <si>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https://podminky.urs.cz/item/CS_URS_2025_02/979071121</t>
  </si>
  <si>
    <t>"očištění žulových kostek před zpětnou pokládkou" 2</t>
  </si>
  <si>
    <t>997</t>
  </si>
  <si>
    <t>Doprava suti a vybouraných hmot</t>
  </si>
  <si>
    <t>36</t>
  </si>
  <si>
    <t>997211511</t>
  </si>
  <si>
    <t>Vodorovná doprava suti po suchu na vzdálenost do 1 km</t>
  </si>
  <si>
    <t>1680432702</t>
  </si>
  <si>
    <t>Vodorovná doprava suti nebo vybouraných hmot suti se složením a hrubým urovnáním, na vzdálenost do 1 km</t>
  </si>
  <si>
    <t>https://podminky.urs.cz/item/CS_URS_2025_02/997211511</t>
  </si>
  <si>
    <t>"Beton"</t>
  </si>
  <si>
    <t>"chodníková obruba" 382*0,185</t>
  </si>
  <si>
    <t>"dlažba 30x30" 233*0,04*2,2</t>
  </si>
  <si>
    <t>"dlažba zámková" 81*0,08*2,2</t>
  </si>
  <si>
    <t>"betonové vjezdy" 16*0,1*2,2</t>
  </si>
  <si>
    <t>Mezisoučet</t>
  </si>
  <si>
    <t>"Kamenivo"</t>
  </si>
  <si>
    <t>"odkop pod chodníkovou obrubou" 139,5*0,1*2</t>
  </si>
  <si>
    <t>"odkop konstrukce chodníků tl. 230 mm" 178*0,23*2</t>
  </si>
  <si>
    <t xml:space="preserve">"odkop konstrukce vjezdů  tl. 310 mm" 186*0,31*2</t>
  </si>
  <si>
    <t>37</t>
  </si>
  <si>
    <t>997211519</t>
  </si>
  <si>
    <t>Příplatek ZKD 1 km u vodorovné dopravy suti</t>
  </si>
  <si>
    <t>-1030914478</t>
  </si>
  <si>
    <t>Vodorovná doprava suti nebo vybouraných hmot suti se složením a hrubým urovnáním, na vzdálenost Příplatek k ceně za každý další započatý 1 km přes 1 km</t>
  </si>
  <si>
    <t>https://podminky.urs.cz/item/CS_URS_2025_02/997211519</t>
  </si>
  <si>
    <t>"dalších 9 km" 334,05*9</t>
  </si>
  <si>
    <t>38</t>
  </si>
  <si>
    <t>997221861</t>
  </si>
  <si>
    <t>Poplatek za uložení na recyklační skládce (skládkovné) stavebního odpadu z prostého betonu pod kódem 17 01 01</t>
  </si>
  <si>
    <t>-1555235908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</si>
  <si>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</si>
  <si>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</si>
  <si>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108,95</t>
  </si>
  <si>
    <t>39</t>
  </si>
  <si>
    <t>997221873</t>
  </si>
  <si>
    <t>Poplatek za uložení na recyklační skládce (skládkovné) stavebního odpadu zeminy a kamení zatříděného do Katalogu odpadů pod kódem 17 05 04</t>
  </si>
  <si>
    <t>1716402840</t>
  </si>
  <si>
    <t>https://podminky.urs.cz/item/CS_URS_2025_02/997221873</t>
  </si>
  <si>
    <t>225,1</t>
  </si>
  <si>
    <t>998</t>
  </si>
  <si>
    <t>Přesun hmot</t>
  </si>
  <si>
    <t>40</t>
  </si>
  <si>
    <t>998223011</t>
  </si>
  <si>
    <t>Přesun hmot pro pozemní komunikace s krytem dlážděným</t>
  </si>
  <si>
    <t>-166241853</t>
  </si>
  <si>
    <t>Přesun hmot pro pozemní komunikace s krytem dlážděným dopravní vzdálenost do 200 m jakékoliv délky objektu</t>
  </si>
  <si>
    <t>https://podminky.urs.cz/item/CS_URS_2025_02/998223011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</si>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</sst>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273685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210820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112</xdr:row>
      <xdr:rowOff>128905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109</xdr:row>
      <xdr:rowOff>128905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42" TargetMode="External" /><Relationship Id="rId2" Type="http://schemas.openxmlformats.org/officeDocument/2006/relationships/hyperlink" Target="https://podminky.urs.cz/item/CS_URS_2025_02/113106144" TargetMode="External" /><Relationship Id="rId3" Type="http://schemas.openxmlformats.org/officeDocument/2006/relationships/hyperlink" Target="https://podminky.urs.cz/item/CS_URS_2025_02/113106146" TargetMode="External" /><Relationship Id="rId4" Type="http://schemas.openxmlformats.org/officeDocument/2006/relationships/hyperlink" Target="https://podminky.urs.cz/item/CS_URS_2025_02/113106185" TargetMode="External" /><Relationship Id="rId5" Type="http://schemas.openxmlformats.org/officeDocument/2006/relationships/hyperlink" Target="https://podminky.urs.cz/item/CS_URS_2025_02/113107161" TargetMode="External" /><Relationship Id="rId6" Type="http://schemas.openxmlformats.org/officeDocument/2006/relationships/hyperlink" Target="https://podminky.urs.cz/item/CS_URS_2025_02/113107163" TargetMode="External" /><Relationship Id="rId7" Type="http://schemas.openxmlformats.org/officeDocument/2006/relationships/hyperlink" Target="https://podminky.urs.cz/item/CS_URS_2025_02/113107164" TargetMode="External" /><Relationship Id="rId8" Type="http://schemas.openxmlformats.org/officeDocument/2006/relationships/hyperlink" Target="https://podminky.urs.cz/item/CS_URS_2025_02/113107330" TargetMode="External" /><Relationship Id="rId9" Type="http://schemas.openxmlformats.org/officeDocument/2006/relationships/hyperlink" Target="https://podminky.urs.cz/item/CS_URS_2025_02/113204111" TargetMode="External" /><Relationship Id="rId10" Type="http://schemas.openxmlformats.org/officeDocument/2006/relationships/hyperlink" Target="https://podminky.urs.cz/item/CS_URS_2025_02/122351103" TargetMode="External" /><Relationship Id="rId11" Type="http://schemas.openxmlformats.org/officeDocument/2006/relationships/hyperlink" Target="https://podminky.urs.cz/item/CS_URS_2025_02/162751117" TargetMode="External" /><Relationship Id="rId12" Type="http://schemas.openxmlformats.org/officeDocument/2006/relationships/hyperlink" Target="https://podminky.urs.cz/item/CS_URS_2025_02/171201231" TargetMode="External" /><Relationship Id="rId13" Type="http://schemas.openxmlformats.org/officeDocument/2006/relationships/hyperlink" Target="https://podminky.urs.cz/item/CS_URS_2025_02/171251201" TargetMode="External" /><Relationship Id="rId14" Type="http://schemas.openxmlformats.org/officeDocument/2006/relationships/hyperlink" Target="https://podminky.urs.cz/item/CS_URS_2025_02/174151101" TargetMode="External" /><Relationship Id="rId15" Type="http://schemas.openxmlformats.org/officeDocument/2006/relationships/hyperlink" Target="https://podminky.urs.cz/item/CS_URS_2025_02/181311103" TargetMode="External" /><Relationship Id="rId16" Type="http://schemas.openxmlformats.org/officeDocument/2006/relationships/hyperlink" Target="https://podminky.urs.cz/item/CS_URS_2025_02/181411131" TargetMode="External" /><Relationship Id="rId17" Type="http://schemas.openxmlformats.org/officeDocument/2006/relationships/hyperlink" Target="https://podminky.urs.cz/item/CS_URS_2025_02/181951112" TargetMode="External" /><Relationship Id="rId18" Type="http://schemas.openxmlformats.org/officeDocument/2006/relationships/hyperlink" Target="https://podminky.urs.cz/item/CS_URS_2025_02/564851111" TargetMode="External" /><Relationship Id="rId19" Type="http://schemas.openxmlformats.org/officeDocument/2006/relationships/hyperlink" Target="https://podminky.urs.cz/item/CS_URS_2025_02/567122111" TargetMode="External" /><Relationship Id="rId20" Type="http://schemas.openxmlformats.org/officeDocument/2006/relationships/hyperlink" Target="https://podminky.urs.cz/item/CS_URS_2025_02/591211111" TargetMode="External" /><Relationship Id="rId21" Type="http://schemas.openxmlformats.org/officeDocument/2006/relationships/hyperlink" Target="https://podminky.urs.cz/item/CS_URS_2025_02/596211213" TargetMode="External" /><Relationship Id="rId22" Type="http://schemas.openxmlformats.org/officeDocument/2006/relationships/hyperlink" Target="https://podminky.urs.cz/item/CS_URS_2025_02/596412211" TargetMode="External" /><Relationship Id="rId23" Type="http://schemas.openxmlformats.org/officeDocument/2006/relationships/hyperlink" Target="https://podminky.urs.cz/item/CS_URS_2025_02/596811120" TargetMode="External" /><Relationship Id="rId24" Type="http://schemas.openxmlformats.org/officeDocument/2006/relationships/hyperlink" Target="https://podminky.urs.cz/item/CS_URS_2025_02/637121111" TargetMode="External" /><Relationship Id="rId25" Type="http://schemas.openxmlformats.org/officeDocument/2006/relationships/hyperlink" Target="https://podminky.urs.cz/item/CS_URS_2025_02/916231213" TargetMode="External" /><Relationship Id="rId26" Type="http://schemas.openxmlformats.org/officeDocument/2006/relationships/hyperlink" Target="https://podminky.urs.cz/item/CS_URS_2025_02/979054441" TargetMode="External" /><Relationship Id="rId27" Type="http://schemas.openxmlformats.org/officeDocument/2006/relationships/hyperlink" Target="https://podminky.urs.cz/item/CS_URS_2025_02/979054451" TargetMode="External" /><Relationship Id="rId28" Type="http://schemas.openxmlformats.org/officeDocument/2006/relationships/hyperlink" Target="https://podminky.urs.cz/item/CS_URS_2025_02/979071121" TargetMode="External" /><Relationship Id="rId29" Type="http://schemas.openxmlformats.org/officeDocument/2006/relationships/hyperlink" Target="https://podminky.urs.cz/item/CS_URS_2025_02/997211511" TargetMode="External" /><Relationship Id="rId30" Type="http://schemas.openxmlformats.org/officeDocument/2006/relationships/hyperlink" Target="https://podminky.urs.cz/item/CS_URS_2025_02/997211519" TargetMode="External" /><Relationship Id="rId31" Type="http://schemas.openxmlformats.org/officeDocument/2006/relationships/hyperlink" Target="https://podminky.urs.cz/item/CS_URS_2025_02/997221861" TargetMode="External" /><Relationship Id="rId32" Type="http://schemas.openxmlformats.org/officeDocument/2006/relationships/hyperlink" Target="https://podminky.urs.cz/item/CS_URS_2025_02/997221873" TargetMode="External" /><Relationship Id="rId33" Type="http://schemas.openxmlformats.org/officeDocument/2006/relationships/hyperlink" Target="https://podminky.urs.cz/item/CS_URS_2025_02/99822301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029-25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U Padělků, chodník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7. 9. 2025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Chodník'!J30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Chodník'!P123</f>
        <v>0</v>
      </c>
      <c r="AV95" s="129">
        <f>'SO 101 - Chodník'!J33</f>
        <v>0</v>
      </c>
      <c r="AW95" s="129">
        <f>'SO 101 - Chodník'!J34</f>
        <v>0</v>
      </c>
      <c r="AX95" s="129">
        <f>'SO 101 - Chodník'!J35</f>
        <v>0</v>
      </c>
      <c r="AY95" s="129">
        <f>'SO 101 - Chodník'!J36</f>
        <v>0</v>
      </c>
      <c r="AZ95" s="129">
        <f>'SO 101 - Chodník'!F33</f>
        <v>0</v>
      </c>
      <c r="BA95" s="129">
        <f>'SO 101 - Chodník'!F34</f>
        <v>0</v>
      </c>
      <c r="BB95" s="129">
        <f>'SO 101 - Chodník'!F35</f>
        <v>0</v>
      </c>
      <c r="BC95" s="129">
        <f>'SO 101 - Chodník'!F36</f>
        <v>0</v>
      </c>
      <c r="BD95" s="131">
        <f>'SO 101 - Chodník'!F37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GdDWXiSPtjQvaCugXRgtq7gZA5Ok3W238Yl1pzF9CY4IotT36xLhswTlJScbt1SOWAceJD3ljSrvnp62LA8qA==" hashValue="n1OtE/wAy7u5h4eBY3iPe7E80JaDEiB2oXt+/cP1cDFSy8OFuYHzQornjSJKr4CDR8apLKxBD2aPXetCiVbTm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U Padělků,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7. 9. 2025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ROUND((SUM(BE123:BE301)),  2)</f>
        <v>0</v>
      </c>
      <c r="G33" s="39"/>
      <c r="H33" s="39"/>
      <c r="I33" s="156">
        <v>0.20999999999999999</v>
      </c>
      <c r="J33" s="155">
        <f>ROUND(((SUM(BE123:BE301))*I33),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ROUND((SUM(BF123:BF301)),  2)</f>
        <v>0</v>
      </c>
      <c r="G34" s="39"/>
      <c r="H34" s="39"/>
      <c r="I34" s="156">
        <v>0.12</v>
      </c>
      <c r="J34" s="155">
        <f>ROUND(((SUM(BF123:BF301))*I34),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ROUND((SUM(BG123:BG301)),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ROUND((SUM(BH123:BH301)),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ROUND((SUM(BI123:BI301)),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U Padělků,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Chodník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7. 9. 2025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J243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J270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J298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Břeclav - ul. U Padělků, chodník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101 - Chodník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Břeclav</v>
      </c>
      <c r="G117" s="41"/>
      <c r="H117" s="41"/>
      <c r="I117" s="33" t="s">
        <v>24</v>
      </c>
      <c r="J117" s="80" t="str">
        <f>IF(J12="","",J12)</f>
        <v>7. 9. 2025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26</v>
      </c>
      <c r="D119" s="41"/>
      <c r="E119" s="41"/>
      <c r="F119" s="28" t="str">
        <f>E15</f>
        <v>Město Břeclav</v>
      </c>
      <c r="G119" s="41"/>
      <c r="H119" s="41"/>
      <c r="I119" s="33" t="s">
        <v>32</v>
      </c>
      <c r="J119" s="37" t="str">
        <f>E21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108</v>
      </c>
      <c r="D122" s="195" t="s">
        <v>62</v>
      </c>
      <c r="E122" s="195" t="s">
        <v>58</v>
      </c>
      <c r="F122" s="195" t="s">
        <v>59</v>
      </c>
      <c r="G122" s="195" t="s">
        <v>109</v>
      </c>
      <c r="H122" s="195" t="s">
        <v>110</v>
      </c>
      <c r="I122" s="195" t="s">
        <v>111</v>
      </c>
      <c r="J122" s="195" t="s">
        <v>97</v>
      </c>
      <c r="K122" s="196" t="s">
        <v>112</v>
      </c>
      <c r="L122" s="197"/>
      <c r="M122" s="101" t="s">
        <v>1</v>
      </c>
      <c r="N122" s="102" t="s">
        <v>41</v>
      </c>
      <c r="O122" s="102" t="s">
        <v>113</v>
      </c>
      <c r="P122" s="102" t="s">
        <v>114</v>
      </c>
      <c r="Q122" s="102" t="s">
        <v>115</v>
      </c>
      <c r="R122" s="102" t="s">
        <v>116</v>
      </c>
      <c r="S122" s="102" t="s">
        <v>117</v>
      </c>
      <c r="T122" s="103" t="s">
        <v>118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119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201.289669</v>
      </c>
      <c r="S123" s="105"/>
      <c r="T123" s="201">
        <f>T124</f>
        <v>318.27999999999997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99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120</v>
      </c>
      <c r="F124" s="206" t="s">
        <v>121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P125+P205+P243+P248+P270+P298</f>
        <v>0</v>
      </c>
      <c r="Q124" s="211"/>
      <c r="R124" s="212">
        <f>R125+R205+R243+R248+R270+R298</f>
        <v>201.289669</v>
      </c>
      <c r="S124" s="211"/>
      <c r="T124" s="213">
        <f>T125+T205+T243+T248+T270+T298</f>
        <v>318.27999999999997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122</v>
      </c>
      <c r="BK124" s="216">
        <f>BK125+BK205+BK243+BK248+BK270+BK298</f>
        <v>0</v>
      </c>
    </row>
    <row r="125" s="12" customFormat="1" ht="22.8" customHeight="1">
      <c r="A125" s="12"/>
      <c r="B125" s="203"/>
      <c r="C125" s="204"/>
      <c r="D125" s="205" t="s">
        <v>76</v>
      </c>
      <c r="E125" s="217" t="s">
        <v>85</v>
      </c>
      <c r="F125" s="217" t="s">
        <v>123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SUM(P126:P204)</f>
        <v>0</v>
      </c>
      <c r="Q125" s="211"/>
      <c r="R125" s="212">
        <f>SUM(R126:R204)</f>
        <v>49.685445000000001</v>
      </c>
      <c r="S125" s="211"/>
      <c r="T125" s="213">
        <f>SUM(T126:T204)</f>
        <v>318.27999999999997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85</v>
      </c>
      <c r="AY125" s="214" t="s">
        <v>122</v>
      </c>
      <c r="BK125" s="216">
        <f>SUM(BK126:BK204)</f>
        <v>0</v>
      </c>
    </row>
    <row r="126" s="2" customFormat="1" ht="21.75" customHeight="1">
      <c r="A126" s="39"/>
      <c r="B126" s="40"/>
      <c r="C126" s="219" t="s">
        <v>85</v>
      </c>
      <c r="D126" s="219" t="s">
        <v>124</v>
      </c>
      <c r="E126" s="220" t="s">
        <v>125</v>
      </c>
      <c r="F126" s="221" t="s">
        <v>126</v>
      </c>
      <c r="G126" s="222" t="s">
        <v>127</v>
      </c>
      <c r="H126" s="223">
        <v>239</v>
      </c>
      <c r="I126" s="224"/>
      <c r="J126" s="225">
        <f>ROUND(I126*H126,2)</f>
        <v>0</v>
      </c>
      <c r="K126" s="221" t="s">
        <v>128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0.255</v>
      </c>
      <c r="T126" s="229">
        <f>S126*H126</f>
        <v>60.945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129</v>
      </c>
      <c r="AT126" s="230" t="s">
        <v>124</v>
      </c>
      <c r="AU126" s="230" t="s">
        <v>87</v>
      </c>
      <c r="AY126" s="18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129</v>
      </c>
      <c r="BM126" s="230" t="s">
        <v>130</v>
      </c>
    </row>
    <row r="127" s="2" customFormat="1">
      <c r="A127" s="39"/>
      <c r="B127" s="40"/>
      <c r="C127" s="41"/>
      <c r="D127" s="232" t="s">
        <v>131</v>
      </c>
      <c r="E127" s="41"/>
      <c r="F127" s="233" t="s">
        <v>132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87</v>
      </c>
    </row>
    <row r="128" s="2" customFormat="1">
      <c r="A128" s="39"/>
      <c r="B128" s="40"/>
      <c r="C128" s="41"/>
      <c r="D128" s="237" t="s">
        <v>133</v>
      </c>
      <c r="E128" s="41"/>
      <c r="F128" s="238" t="s">
        <v>134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87</v>
      </c>
    </row>
    <row r="129" s="13" customFormat="1">
      <c r="A129" s="13"/>
      <c r="B129" s="239"/>
      <c r="C129" s="240"/>
      <c r="D129" s="232" t="s">
        <v>135</v>
      </c>
      <c r="E129" s="241" t="s">
        <v>1</v>
      </c>
      <c r="F129" s="242" t="s">
        <v>136</v>
      </c>
      <c r="G129" s="240"/>
      <c r="H129" s="243">
        <v>239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135</v>
      </c>
      <c r="AU129" s="249" t="s">
        <v>87</v>
      </c>
      <c r="AV129" s="13" t="s">
        <v>87</v>
      </c>
      <c r="AW129" s="13" t="s">
        <v>34</v>
      </c>
      <c r="AX129" s="13" t="s">
        <v>85</v>
      </c>
      <c r="AY129" s="249" t="s">
        <v>122</v>
      </c>
    </row>
    <row r="130" s="2" customFormat="1" ht="16.5" customHeight="1">
      <c r="A130" s="39"/>
      <c r="B130" s="40"/>
      <c r="C130" s="219" t="s">
        <v>87</v>
      </c>
      <c r="D130" s="219" t="s">
        <v>124</v>
      </c>
      <c r="E130" s="220" t="s">
        <v>137</v>
      </c>
      <c r="F130" s="221" t="s">
        <v>138</v>
      </c>
      <c r="G130" s="222" t="s">
        <v>127</v>
      </c>
      <c r="H130" s="223">
        <v>96</v>
      </c>
      <c r="I130" s="224"/>
      <c r="J130" s="225">
        <f>ROUND(I130*H130,2)</f>
        <v>0</v>
      </c>
      <c r="K130" s="221" t="s">
        <v>128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0.26000000000000001</v>
      </c>
      <c r="T130" s="229">
        <f>S130*H130</f>
        <v>24.960000000000001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129</v>
      </c>
      <c r="AT130" s="230" t="s">
        <v>124</v>
      </c>
      <c r="AU130" s="230" t="s">
        <v>87</v>
      </c>
      <c r="AY130" s="18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129</v>
      </c>
      <c r="BM130" s="230" t="s">
        <v>139</v>
      </c>
    </row>
    <row r="131" s="2" customFormat="1">
      <c r="A131" s="39"/>
      <c r="B131" s="40"/>
      <c r="C131" s="41"/>
      <c r="D131" s="232" t="s">
        <v>131</v>
      </c>
      <c r="E131" s="41"/>
      <c r="F131" s="233" t="s">
        <v>140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87</v>
      </c>
    </row>
    <row r="132" s="2" customFormat="1">
      <c r="A132" s="39"/>
      <c r="B132" s="40"/>
      <c r="C132" s="41"/>
      <c r="D132" s="237" t="s">
        <v>133</v>
      </c>
      <c r="E132" s="41"/>
      <c r="F132" s="238" t="s">
        <v>141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87</v>
      </c>
    </row>
    <row r="133" s="13" customFormat="1">
      <c r="A133" s="13"/>
      <c r="B133" s="239"/>
      <c r="C133" s="240"/>
      <c r="D133" s="232" t="s">
        <v>135</v>
      </c>
      <c r="E133" s="241" t="s">
        <v>1</v>
      </c>
      <c r="F133" s="242" t="s">
        <v>142</v>
      </c>
      <c r="G133" s="240"/>
      <c r="H133" s="243">
        <v>96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135</v>
      </c>
      <c r="AU133" s="249" t="s">
        <v>87</v>
      </c>
      <c r="AV133" s="13" t="s">
        <v>87</v>
      </c>
      <c r="AW133" s="13" t="s">
        <v>34</v>
      </c>
      <c r="AX133" s="13" t="s">
        <v>85</v>
      </c>
      <c r="AY133" s="249" t="s">
        <v>122</v>
      </c>
    </row>
    <row r="134" s="2" customFormat="1" ht="16.5" customHeight="1">
      <c r="A134" s="39"/>
      <c r="B134" s="40"/>
      <c r="C134" s="219" t="s">
        <v>143</v>
      </c>
      <c r="D134" s="219" t="s">
        <v>124</v>
      </c>
      <c r="E134" s="220" t="s">
        <v>144</v>
      </c>
      <c r="F134" s="221" t="s">
        <v>145</v>
      </c>
      <c r="G134" s="222" t="s">
        <v>127</v>
      </c>
      <c r="H134" s="223">
        <v>12</v>
      </c>
      <c r="I134" s="224"/>
      <c r="J134" s="225">
        <f>ROUND(I134*H134,2)</f>
        <v>0</v>
      </c>
      <c r="K134" s="221" t="s">
        <v>128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0.22500000000000001</v>
      </c>
      <c r="T134" s="229">
        <f>S134*H134</f>
        <v>2.7000000000000002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129</v>
      </c>
      <c r="AT134" s="230" t="s">
        <v>124</v>
      </c>
      <c r="AU134" s="230" t="s">
        <v>87</v>
      </c>
      <c r="AY134" s="18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129</v>
      </c>
      <c r="BM134" s="230" t="s">
        <v>146</v>
      </c>
    </row>
    <row r="135" s="2" customFormat="1">
      <c r="A135" s="39"/>
      <c r="B135" s="40"/>
      <c r="C135" s="41"/>
      <c r="D135" s="232" t="s">
        <v>131</v>
      </c>
      <c r="E135" s="41"/>
      <c r="F135" s="233" t="s">
        <v>147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87</v>
      </c>
    </row>
    <row r="136" s="2" customFormat="1">
      <c r="A136" s="39"/>
      <c r="B136" s="40"/>
      <c r="C136" s="41"/>
      <c r="D136" s="237" t="s">
        <v>133</v>
      </c>
      <c r="E136" s="41"/>
      <c r="F136" s="238" t="s">
        <v>148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87</v>
      </c>
    </row>
    <row r="137" s="13" customFormat="1">
      <c r="A137" s="13"/>
      <c r="B137" s="239"/>
      <c r="C137" s="240"/>
      <c r="D137" s="232" t="s">
        <v>135</v>
      </c>
      <c r="E137" s="241" t="s">
        <v>1</v>
      </c>
      <c r="F137" s="242" t="s">
        <v>149</v>
      </c>
      <c r="G137" s="240"/>
      <c r="H137" s="243">
        <v>12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135</v>
      </c>
      <c r="AU137" s="249" t="s">
        <v>87</v>
      </c>
      <c r="AV137" s="13" t="s">
        <v>87</v>
      </c>
      <c r="AW137" s="13" t="s">
        <v>34</v>
      </c>
      <c r="AX137" s="13" t="s">
        <v>85</v>
      </c>
      <c r="AY137" s="249" t="s">
        <v>122</v>
      </c>
    </row>
    <row r="138" s="2" customFormat="1" ht="16.5" customHeight="1">
      <c r="A138" s="39"/>
      <c r="B138" s="40"/>
      <c r="C138" s="219" t="s">
        <v>129</v>
      </c>
      <c r="D138" s="219" t="s">
        <v>124</v>
      </c>
      <c r="E138" s="220" t="s">
        <v>150</v>
      </c>
      <c r="F138" s="221" t="s">
        <v>151</v>
      </c>
      <c r="G138" s="222" t="s">
        <v>127</v>
      </c>
      <c r="H138" s="223">
        <v>2</v>
      </c>
      <c r="I138" s="224"/>
      <c r="J138" s="225">
        <f>ROUND(I138*H138,2)</f>
        <v>0</v>
      </c>
      <c r="K138" s="221" t="s">
        <v>128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0.32000000000000001</v>
      </c>
      <c r="T138" s="229">
        <f>S138*H138</f>
        <v>0.64000000000000001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129</v>
      </c>
      <c r="AT138" s="230" t="s">
        <v>124</v>
      </c>
      <c r="AU138" s="230" t="s">
        <v>87</v>
      </c>
      <c r="AY138" s="18" t="s">
        <v>122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129</v>
      </c>
      <c r="BM138" s="230" t="s">
        <v>152</v>
      </c>
    </row>
    <row r="139" s="2" customFormat="1">
      <c r="A139" s="39"/>
      <c r="B139" s="40"/>
      <c r="C139" s="41"/>
      <c r="D139" s="232" t="s">
        <v>131</v>
      </c>
      <c r="E139" s="41"/>
      <c r="F139" s="233" t="s">
        <v>153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87</v>
      </c>
    </row>
    <row r="140" s="2" customFormat="1">
      <c r="A140" s="39"/>
      <c r="B140" s="40"/>
      <c r="C140" s="41"/>
      <c r="D140" s="237" t="s">
        <v>133</v>
      </c>
      <c r="E140" s="41"/>
      <c r="F140" s="238" t="s">
        <v>154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87</v>
      </c>
    </row>
    <row r="141" s="13" customFormat="1">
      <c r="A141" s="13"/>
      <c r="B141" s="239"/>
      <c r="C141" s="240"/>
      <c r="D141" s="232" t="s">
        <v>135</v>
      </c>
      <c r="E141" s="241" t="s">
        <v>1</v>
      </c>
      <c r="F141" s="242" t="s">
        <v>155</v>
      </c>
      <c r="G141" s="240"/>
      <c r="H141" s="243">
        <v>2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135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122</v>
      </c>
    </row>
    <row r="142" s="2" customFormat="1" ht="16.5" customHeight="1">
      <c r="A142" s="39"/>
      <c r="B142" s="40"/>
      <c r="C142" s="219" t="s">
        <v>156</v>
      </c>
      <c r="D142" s="219" t="s">
        <v>124</v>
      </c>
      <c r="E142" s="220" t="s">
        <v>157</v>
      </c>
      <c r="F142" s="221" t="s">
        <v>158</v>
      </c>
      <c r="G142" s="222" t="s">
        <v>127</v>
      </c>
      <c r="H142" s="223">
        <v>139.5</v>
      </c>
      <c r="I142" s="224"/>
      <c r="J142" s="225">
        <f>ROUND(I142*H142,2)</f>
        <v>0</v>
      </c>
      <c r="K142" s="221" t="s">
        <v>128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0.17000000000000001</v>
      </c>
      <c r="T142" s="229">
        <f>S142*H142</f>
        <v>23.715000000000003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129</v>
      </c>
      <c r="AT142" s="230" t="s">
        <v>124</v>
      </c>
      <c r="AU142" s="230" t="s">
        <v>87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129</v>
      </c>
      <c r="BM142" s="230" t="s">
        <v>159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160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87</v>
      </c>
    </row>
    <row r="144" s="2" customFormat="1">
      <c r="A144" s="39"/>
      <c r="B144" s="40"/>
      <c r="C144" s="41"/>
      <c r="D144" s="237" t="s">
        <v>133</v>
      </c>
      <c r="E144" s="41"/>
      <c r="F144" s="238" t="s">
        <v>161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87</v>
      </c>
    </row>
    <row r="145" s="13" customFormat="1">
      <c r="A145" s="13"/>
      <c r="B145" s="239"/>
      <c r="C145" s="240"/>
      <c r="D145" s="232" t="s">
        <v>135</v>
      </c>
      <c r="E145" s="241" t="s">
        <v>1</v>
      </c>
      <c r="F145" s="242" t="s">
        <v>162</v>
      </c>
      <c r="G145" s="240"/>
      <c r="H145" s="243">
        <v>139.5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135</v>
      </c>
      <c r="AU145" s="249" t="s">
        <v>87</v>
      </c>
      <c r="AV145" s="13" t="s">
        <v>87</v>
      </c>
      <c r="AW145" s="13" t="s">
        <v>34</v>
      </c>
      <c r="AX145" s="13" t="s">
        <v>85</v>
      </c>
      <c r="AY145" s="249" t="s">
        <v>122</v>
      </c>
    </row>
    <row r="146" s="2" customFormat="1" ht="21.75" customHeight="1">
      <c r="A146" s="39"/>
      <c r="B146" s="40"/>
      <c r="C146" s="219" t="s">
        <v>163</v>
      </c>
      <c r="D146" s="219" t="s">
        <v>124</v>
      </c>
      <c r="E146" s="220" t="s">
        <v>164</v>
      </c>
      <c r="F146" s="221" t="s">
        <v>165</v>
      </c>
      <c r="G146" s="222" t="s">
        <v>127</v>
      </c>
      <c r="H146" s="223">
        <v>178</v>
      </c>
      <c r="I146" s="224"/>
      <c r="J146" s="225">
        <f>ROUND(I146*H146,2)</f>
        <v>0</v>
      </c>
      <c r="K146" s="221" t="s">
        <v>128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0.44</v>
      </c>
      <c r="T146" s="229">
        <f>S146*H146</f>
        <v>78.320000000000007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129</v>
      </c>
      <c r="AT146" s="230" t="s">
        <v>124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129</v>
      </c>
      <c r="BM146" s="230" t="s">
        <v>166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167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87</v>
      </c>
    </row>
    <row r="148" s="2" customFormat="1">
      <c r="A148" s="39"/>
      <c r="B148" s="40"/>
      <c r="C148" s="41"/>
      <c r="D148" s="237" t="s">
        <v>133</v>
      </c>
      <c r="E148" s="41"/>
      <c r="F148" s="238" t="s">
        <v>168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87</v>
      </c>
    </row>
    <row r="149" s="13" customFormat="1">
      <c r="A149" s="13"/>
      <c r="B149" s="239"/>
      <c r="C149" s="240"/>
      <c r="D149" s="232" t="s">
        <v>135</v>
      </c>
      <c r="E149" s="241" t="s">
        <v>1</v>
      </c>
      <c r="F149" s="242" t="s">
        <v>169</v>
      </c>
      <c r="G149" s="240"/>
      <c r="H149" s="243">
        <v>178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135</v>
      </c>
      <c r="AU149" s="249" t="s">
        <v>87</v>
      </c>
      <c r="AV149" s="13" t="s">
        <v>87</v>
      </c>
      <c r="AW149" s="13" t="s">
        <v>34</v>
      </c>
      <c r="AX149" s="13" t="s">
        <v>85</v>
      </c>
      <c r="AY149" s="249" t="s">
        <v>122</v>
      </c>
    </row>
    <row r="150" s="2" customFormat="1" ht="21.75" customHeight="1">
      <c r="A150" s="39"/>
      <c r="B150" s="40"/>
      <c r="C150" s="219" t="s">
        <v>170</v>
      </c>
      <c r="D150" s="219" t="s">
        <v>124</v>
      </c>
      <c r="E150" s="220" t="s">
        <v>171</v>
      </c>
      <c r="F150" s="221" t="s">
        <v>172</v>
      </c>
      <c r="G150" s="222" t="s">
        <v>127</v>
      </c>
      <c r="H150" s="223">
        <v>186</v>
      </c>
      <c r="I150" s="224"/>
      <c r="J150" s="225">
        <f>ROUND(I150*H150,2)</f>
        <v>0</v>
      </c>
      <c r="K150" s="221" t="s">
        <v>128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0.57999999999999996</v>
      </c>
      <c r="T150" s="229">
        <f>S150*H150</f>
        <v>107.88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129</v>
      </c>
      <c r="AT150" s="230" t="s">
        <v>124</v>
      </c>
      <c r="AU150" s="230" t="s">
        <v>87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129</v>
      </c>
      <c r="BM150" s="230" t="s">
        <v>173</v>
      </c>
    </row>
    <row r="151" s="2" customFormat="1">
      <c r="A151" s="39"/>
      <c r="B151" s="40"/>
      <c r="C151" s="41"/>
      <c r="D151" s="232" t="s">
        <v>131</v>
      </c>
      <c r="E151" s="41"/>
      <c r="F151" s="233" t="s">
        <v>174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87</v>
      </c>
    </row>
    <row r="152" s="2" customFormat="1">
      <c r="A152" s="39"/>
      <c r="B152" s="40"/>
      <c r="C152" s="41"/>
      <c r="D152" s="237" t="s">
        <v>133</v>
      </c>
      <c r="E152" s="41"/>
      <c r="F152" s="238" t="s">
        <v>175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87</v>
      </c>
    </row>
    <row r="153" s="13" customFormat="1">
      <c r="A153" s="13"/>
      <c r="B153" s="239"/>
      <c r="C153" s="240"/>
      <c r="D153" s="232" t="s">
        <v>135</v>
      </c>
      <c r="E153" s="241" t="s">
        <v>1</v>
      </c>
      <c r="F153" s="242" t="s">
        <v>176</v>
      </c>
      <c r="G153" s="240"/>
      <c r="H153" s="243">
        <v>186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135</v>
      </c>
      <c r="AU153" s="249" t="s">
        <v>87</v>
      </c>
      <c r="AV153" s="13" t="s">
        <v>87</v>
      </c>
      <c r="AW153" s="13" t="s">
        <v>34</v>
      </c>
      <c r="AX153" s="13" t="s">
        <v>85</v>
      </c>
      <c r="AY153" s="249" t="s">
        <v>122</v>
      </c>
    </row>
    <row r="154" s="2" customFormat="1" ht="16.5" customHeight="1">
      <c r="A154" s="39"/>
      <c r="B154" s="40"/>
      <c r="C154" s="219" t="s">
        <v>177</v>
      </c>
      <c r="D154" s="219" t="s">
        <v>124</v>
      </c>
      <c r="E154" s="220" t="s">
        <v>178</v>
      </c>
      <c r="F154" s="221" t="s">
        <v>179</v>
      </c>
      <c r="G154" s="222" t="s">
        <v>127</v>
      </c>
      <c r="H154" s="223">
        <v>16</v>
      </c>
      <c r="I154" s="224"/>
      <c r="J154" s="225">
        <f>ROUND(I154*H154,2)</f>
        <v>0</v>
      </c>
      <c r="K154" s="221" t="s">
        <v>128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0.23999999999999999</v>
      </c>
      <c r="T154" s="229">
        <f>S154*H154</f>
        <v>3.8399999999999999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129</v>
      </c>
      <c r="AT154" s="230" t="s">
        <v>124</v>
      </c>
      <c r="AU154" s="230" t="s">
        <v>87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129</v>
      </c>
      <c r="BM154" s="230" t="s">
        <v>180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181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87</v>
      </c>
    </row>
    <row r="156" s="2" customFormat="1">
      <c r="A156" s="39"/>
      <c r="B156" s="40"/>
      <c r="C156" s="41"/>
      <c r="D156" s="237" t="s">
        <v>133</v>
      </c>
      <c r="E156" s="41"/>
      <c r="F156" s="238" t="s">
        <v>182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87</v>
      </c>
    </row>
    <row r="157" s="13" customFormat="1">
      <c r="A157" s="13"/>
      <c r="B157" s="239"/>
      <c r="C157" s="240"/>
      <c r="D157" s="232" t="s">
        <v>135</v>
      </c>
      <c r="E157" s="241" t="s">
        <v>1</v>
      </c>
      <c r="F157" s="242" t="s">
        <v>183</v>
      </c>
      <c r="G157" s="240"/>
      <c r="H157" s="243">
        <v>16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135</v>
      </c>
      <c r="AU157" s="249" t="s">
        <v>87</v>
      </c>
      <c r="AV157" s="13" t="s">
        <v>87</v>
      </c>
      <c r="AW157" s="13" t="s">
        <v>34</v>
      </c>
      <c r="AX157" s="13" t="s">
        <v>85</v>
      </c>
      <c r="AY157" s="249" t="s">
        <v>122</v>
      </c>
    </row>
    <row r="158" s="2" customFormat="1" ht="16.5" customHeight="1">
      <c r="A158" s="39"/>
      <c r="B158" s="40"/>
      <c r="C158" s="219" t="s">
        <v>184</v>
      </c>
      <c r="D158" s="219" t="s">
        <v>124</v>
      </c>
      <c r="E158" s="220" t="s">
        <v>185</v>
      </c>
      <c r="F158" s="221" t="s">
        <v>186</v>
      </c>
      <c r="G158" s="222" t="s">
        <v>187</v>
      </c>
      <c r="H158" s="223">
        <v>382</v>
      </c>
      <c r="I158" s="224"/>
      <c r="J158" s="225">
        <f>ROUND(I158*H158,2)</f>
        <v>0</v>
      </c>
      <c r="K158" s="221" t="s">
        <v>128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0.040000000000000001</v>
      </c>
      <c r="T158" s="229">
        <f>S158*H158</f>
        <v>15.280000000000001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129</v>
      </c>
      <c r="AT158" s="230" t="s">
        <v>124</v>
      </c>
      <c r="AU158" s="230" t="s">
        <v>87</v>
      </c>
      <c r="AY158" s="18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129</v>
      </c>
      <c r="BM158" s="230" t="s">
        <v>188</v>
      </c>
    </row>
    <row r="159" s="2" customFormat="1">
      <c r="A159" s="39"/>
      <c r="B159" s="40"/>
      <c r="C159" s="41"/>
      <c r="D159" s="232" t="s">
        <v>131</v>
      </c>
      <c r="E159" s="41"/>
      <c r="F159" s="233" t="s">
        <v>189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87</v>
      </c>
    </row>
    <row r="160" s="2" customFormat="1">
      <c r="A160" s="39"/>
      <c r="B160" s="40"/>
      <c r="C160" s="41"/>
      <c r="D160" s="237" t="s">
        <v>133</v>
      </c>
      <c r="E160" s="41"/>
      <c r="F160" s="238" t="s">
        <v>190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87</v>
      </c>
    </row>
    <row r="161" s="13" customFormat="1">
      <c r="A161" s="13"/>
      <c r="B161" s="239"/>
      <c r="C161" s="240"/>
      <c r="D161" s="232" t="s">
        <v>135</v>
      </c>
      <c r="E161" s="241" t="s">
        <v>1</v>
      </c>
      <c r="F161" s="242" t="s">
        <v>191</v>
      </c>
      <c r="G161" s="240"/>
      <c r="H161" s="243">
        <v>382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135</v>
      </c>
      <c r="AU161" s="249" t="s">
        <v>87</v>
      </c>
      <c r="AV161" s="13" t="s">
        <v>87</v>
      </c>
      <c r="AW161" s="13" t="s">
        <v>34</v>
      </c>
      <c r="AX161" s="13" t="s">
        <v>85</v>
      </c>
      <c r="AY161" s="249" t="s">
        <v>122</v>
      </c>
    </row>
    <row r="162" s="2" customFormat="1" ht="21.75" customHeight="1">
      <c r="A162" s="39"/>
      <c r="B162" s="40"/>
      <c r="C162" s="219" t="s">
        <v>192</v>
      </c>
      <c r="D162" s="219" t="s">
        <v>124</v>
      </c>
      <c r="E162" s="220" t="s">
        <v>193</v>
      </c>
      <c r="F162" s="221" t="s">
        <v>194</v>
      </c>
      <c r="G162" s="222" t="s">
        <v>195</v>
      </c>
      <c r="H162" s="223">
        <v>28.899999999999999</v>
      </c>
      <c r="I162" s="224"/>
      <c r="J162" s="225">
        <f>ROUND(I162*H162,2)</f>
        <v>0</v>
      </c>
      <c r="K162" s="221" t="s">
        <v>128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129</v>
      </c>
      <c r="AT162" s="230" t="s">
        <v>124</v>
      </c>
      <c r="AU162" s="230" t="s">
        <v>87</v>
      </c>
      <c r="AY162" s="18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85</v>
      </c>
      <c r="BK162" s="231">
        <f>ROUND(I162*H162,2)</f>
        <v>0</v>
      </c>
      <c r="BL162" s="18" t="s">
        <v>129</v>
      </c>
      <c r="BM162" s="230" t="s">
        <v>196</v>
      </c>
    </row>
    <row r="163" s="2" customFormat="1">
      <c r="A163" s="39"/>
      <c r="B163" s="40"/>
      <c r="C163" s="41"/>
      <c r="D163" s="232" t="s">
        <v>131</v>
      </c>
      <c r="E163" s="41"/>
      <c r="F163" s="233" t="s">
        <v>197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87</v>
      </c>
    </row>
    <row r="164" s="2" customFormat="1">
      <c r="A164" s="39"/>
      <c r="B164" s="40"/>
      <c r="C164" s="41"/>
      <c r="D164" s="237" t="s">
        <v>133</v>
      </c>
      <c r="E164" s="41"/>
      <c r="F164" s="238" t="s">
        <v>198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133</v>
      </c>
      <c r="AU164" s="18" t="s">
        <v>87</v>
      </c>
    </row>
    <row r="165" s="13" customFormat="1">
      <c r="A165" s="13"/>
      <c r="B165" s="239"/>
      <c r="C165" s="240"/>
      <c r="D165" s="232" t="s">
        <v>135</v>
      </c>
      <c r="E165" s="241" t="s">
        <v>1</v>
      </c>
      <c r="F165" s="242" t="s">
        <v>199</v>
      </c>
      <c r="G165" s="240"/>
      <c r="H165" s="243">
        <v>28.899999999999999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135</v>
      </c>
      <c r="AU165" s="249" t="s">
        <v>87</v>
      </c>
      <c r="AV165" s="13" t="s">
        <v>87</v>
      </c>
      <c r="AW165" s="13" t="s">
        <v>34</v>
      </c>
      <c r="AX165" s="13" t="s">
        <v>85</v>
      </c>
      <c r="AY165" s="249" t="s">
        <v>122</v>
      </c>
    </row>
    <row r="166" s="2" customFormat="1" ht="21.75" customHeight="1">
      <c r="A166" s="39"/>
      <c r="B166" s="40"/>
      <c r="C166" s="219" t="s">
        <v>200</v>
      </c>
      <c r="D166" s="219" t="s">
        <v>124</v>
      </c>
      <c r="E166" s="220" t="s">
        <v>201</v>
      </c>
      <c r="F166" s="221" t="s">
        <v>202</v>
      </c>
      <c r="G166" s="222" t="s">
        <v>195</v>
      </c>
      <c r="H166" s="223">
        <v>6.9000000000000004</v>
      </c>
      <c r="I166" s="224"/>
      <c r="J166" s="225">
        <f>ROUND(I166*H166,2)</f>
        <v>0</v>
      </c>
      <c r="K166" s="221" t="s">
        <v>128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129</v>
      </c>
      <c r="AT166" s="230" t="s">
        <v>124</v>
      </c>
      <c r="AU166" s="230" t="s">
        <v>87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129</v>
      </c>
      <c r="BM166" s="230" t="s">
        <v>203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204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87</v>
      </c>
    </row>
    <row r="168" s="2" customFormat="1">
      <c r="A168" s="39"/>
      <c r="B168" s="40"/>
      <c r="C168" s="41"/>
      <c r="D168" s="237" t="s">
        <v>133</v>
      </c>
      <c r="E168" s="41"/>
      <c r="F168" s="238" t="s">
        <v>205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87</v>
      </c>
    </row>
    <row r="169" s="13" customFormat="1">
      <c r="A169" s="13"/>
      <c r="B169" s="239"/>
      <c r="C169" s="240"/>
      <c r="D169" s="232" t="s">
        <v>135</v>
      </c>
      <c r="E169" s="241" t="s">
        <v>1</v>
      </c>
      <c r="F169" s="242" t="s">
        <v>206</v>
      </c>
      <c r="G169" s="240"/>
      <c r="H169" s="243">
        <v>28.899999999999999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135</v>
      </c>
      <c r="AU169" s="249" t="s">
        <v>87</v>
      </c>
      <c r="AV169" s="13" t="s">
        <v>87</v>
      </c>
      <c r="AW169" s="13" t="s">
        <v>34</v>
      </c>
      <c r="AX169" s="13" t="s">
        <v>77</v>
      </c>
      <c r="AY169" s="249" t="s">
        <v>122</v>
      </c>
    </row>
    <row r="170" s="13" customFormat="1">
      <c r="A170" s="13"/>
      <c r="B170" s="239"/>
      <c r="C170" s="240"/>
      <c r="D170" s="232" t="s">
        <v>135</v>
      </c>
      <c r="E170" s="241" t="s">
        <v>1</v>
      </c>
      <c r="F170" s="242" t="s">
        <v>207</v>
      </c>
      <c r="G170" s="240"/>
      <c r="H170" s="243">
        <v>-22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135</v>
      </c>
      <c r="AU170" s="249" t="s">
        <v>87</v>
      </c>
      <c r="AV170" s="13" t="s">
        <v>87</v>
      </c>
      <c r="AW170" s="13" t="s">
        <v>34</v>
      </c>
      <c r="AX170" s="13" t="s">
        <v>77</v>
      </c>
      <c r="AY170" s="249" t="s">
        <v>122</v>
      </c>
    </row>
    <row r="171" s="14" customFormat="1">
      <c r="A171" s="14"/>
      <c r="B171" s="250"/>
      <c r="C171" s="251"/>
      <c r="D171" s="232" t="s">
        <v>135</v>
      </c>
      <c r="E171" s="252" t="s">
        <v>1</v>
      </c>
      <c r="F171" s="253" t="s">
        <v>208</v>
      </c>
      <c r="G171" s="251"/>
      <c r="H171" s="254">
        <v>6.8999999999999986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135</v>
      </c>
      <c r="AU171" s="260" t="s">
        <v>87</v>
      </c>
      <c r="AV171" s="14" t="s">
        <v>129</v>
      </c>
      <c r="AW171" s="14" t="s">
        <v>34</v>
      </c>
      <c r="AX171" s="14" t="s">
        <v>85</v>
      </c>
      <c r="AY171" s="260" t="s">
        <v>122</v>
      </c>
    </row>
    <row r="172" s="2" customFormat="1" ht="16.5" customHeight="1">
      <c r="A172" s="39"/>
      <c r="B172" s="40"/>
      <c r="C172" s="219" t="s">
        <v>8</v>
      </c>
      <c r="D172" s="219" t="s">
        <v>124</v>
      </c>
      <c r="E172" s="220" t="s">
        <v>209</v>
      </c>
      <c r="F172" s="221" t="s">
        <v>210</v>
      </c>
      <c r="G172" s="222" t="s">
        <v>211</v>
      </c>
      <c r="H172" s="223">
        <v>12.42</v>
      </c>
      <c r="I172" s="224"/>
      <c r="J172" s="225">
        <f>ROUND(I172*H172,2)</f>
        <v>0</v>
      </c>
      <c r="K172" s="221" t="s">
        <v>128</v>
      </c>
      <c r="L172" s="45"/>
      <c r="M172" s="226" t="s">
        <v>1</v>
      </c>
      <c r="N172" s="227" t="s">
        <v>42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129</v>
      </c>
      <c r="AT172" s="230" t="s">
        <v>124</v>
      </c>
      <c r="AU172" s="230" t="s">
        <v>87</v>
      </c>
      <c r="AY172" s="18" t="s">
        <v>122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85</v>
      </c>
      <c r="BK172" s="231">
        <f>ROUND(I172*H172,2)</f>
        <v>0</v>
      </c>
      <c r="BL172" s="18" t="s">
        <v>129</v>
      </c>
      <c r="BM172" s="230" t="s">
        <v>212</v>
      </c>
    </row>
    <row r="173" s="2" customFormat="1">
      <c r="A173" s="39"/>
      <c r="B173" s="40"/>
      <c r="C173" s="41"/>
      <c r="D173" s="232" t="s">
        <v>131</v>
      </c>
      <c r="E173" s="41"/>
      <c r="F173" s="233" t="s">
        <v>213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131</v>
      </c>
      <c r="AU173" s="18" t="s">
        <v>87</v>
      </c>
    </row>
    <row r="174" s="2" customFormat="1">
      <c r="A174" s="39"/>
      <c r="B174" s="40"/>
      <c r="C174" s="41"/>
      <c r="D174" s="237" t="s">
        <v>133</v>
      </c>
      <c r="E174" s="41"/>
      <c r="F174" s="238" t="s">
        <v>214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133</v>
      </c>
      <c r="AU174" s="18" t="s">
        <v>87</v>
      </c>
    </row>
    <row r="175" s="13" customFormat="1">
      <c r="A175" s="13"/>
      <c r="B175" s="239"/>
      <c r="C175" s="240"/>
      <c r="D175" s="232" t="s">
        <v>135</v>
      </c>
      <c r="E175" s="241" t="s">
        <v>1</v>
      </c>
      <c r="F175" s="242" t="s">
        <v>215</v>
      </c>
      <c r="G175" s="240"/>
      <c r="H175" s="243">
        <v>12.42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135</v>
      </c>
      <c r="AU175" s="249" t="s">
        <v>87</v>
      </c>
      <c r="AV175" s="13" t="s">
        <v>87</v>
      </c>
      <c r="AW175" s="13" t="s">
        <v>34</v>
      </c>
      <c r="AX175" s="13" t="s">
        <v>85</v>
      </c>
      <c r="AY175" s="249" t="s">
        <v>122</v>
      </c>
    </row>
    <row r="176" s="2" customFormat="1" ht="16.5" customHeight="1">
      <c r="A176" s="39"/>
      <c r="B176" s="40"/>
      <c r="C176" s="219" t="s">
        <v>216</v>
      </c>
      <c r="D176" s="219" t="s">
        <v>124</v>
      </c>
      <c r="E176" s="220" t="s">
        <v>217</v>
      </c>
      <c r="F176" s="221" t="s">
        <v>218</v>
      </c>
      <c r="G176" s="222" t="s">
        <v>195</v>
      </c>
      <c r="H176" s="223">
        <v>6.9000000000000004</v>
      </c>
      <c r="I176" s="224"/>
      <c r="J176" s="225">
        <f>ROUND(I176*H176,2)</f>
        <v>0</v>
      </c>
      <c r="K176" s="221" t="s">
        <v>128</v>
      </c>
      <c r="L176" s="45"/>
      <c r="M176" s="226" t="s">
        <v>1</v>
      </c>
      <c r="N176" s="227" t="s">
        <v>42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129</v>
      </c>
      <c r="AT176" s="230" t="s">
        <v>124</v>
      </c>
      <c r="AU176" s="230" t="s">
        <v>87</v>
      </c>
      <c r="AY176" s="18" t="s">
        <v>122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85</v>
      </c>
      <c r="BK176" s="231">
        <f>ROUND(I176*H176,2)</f>
        <v>0</v>
      </c>
      <c r="BL176" s="18" t="s">
        <v>129</v>
      </c>
      <c r="BM176" s="230" t="s">
        <v>219</v>
      </c>
    </row>
    <row r="177" s="2" customFormat="1">
      <c r="A177" s="39"/>
      <c r="B177" s="40"/>
      <c r="C177" s="41"/>
      <c r="D177" s="232" t="s">
        <v>131</v>
      </c>
      <c r="E177" s="41"/>
      <c r="F177" s="233" t="s">
        <v>220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87</v>
      </c>
    </row>
    <row r="178" s="2" customFormat="1">
      <c r="A178" s="39"/>
      <c r="B178" s="40"/>
      <c r="C178" s="41"/>
      <c r="D178" s="237" t="s">
        <v>133</v>
      </c>
      <c r="E178" s="41"/>
      <c r="F178" s="238" t="s">
        <v>221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133</v>
      </c>
      <c r="AU178" s="18" t="s">
        <v>87</v>
      </c>
    </row>
    <row r="179" s="13" customFormat="1">
      <c r="A179" s="13"/>
      <c r="B179" s="239"/>
      <c r="C179" s="240"/>
      <c r="D179" s="232" t="s">
        <v>135</v>
      </c>
      <c r="E179" s="241" t="s">
        <v>1</v>
      </c>
      <c r="F179" s="242" t="s">
        <v>222</v>
      </c>
      <c r="G179" s="240"/>
      <c r="H179" s="243">
        <v>6.9000000000000004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135</v>
      </c>
      <c r="AU179" s="249" t="s">
        <v>87</v>
      </c>
      <c r="AV179" s="13" t="s">
        <v>87</v>
      </c>
      <c r="AW179" s="13" t="s">
        <v>34</v>
      </c>
      <c r="AX179" s="13" t="s">
        <v>85</v>
      </c>
      <c r="AY179" s="249" t="s">
        <v>122</v>
      </c>
    </row>
    <row r="180" s="2" customFormat="1" ht="16.5" customHeight="1">
      <c r="A180" s="39"/>
      <c r="B180" s="40"/>
      <c r="C180" s="219" t="s">
        <v>223</v>
      </c>
      <c r="D180" s="219" t="s">
        <v>124</v>
      </c>
      <c r="E180" s="220" t="s">
        <v>224</v>
      </c>
      <c r="F180" s="221" t="s">
        <v>225</v>
      </c>
      <c r="G180" s="222" t="s">
        <v>195</v>
      </c>
      <c r="H180" s="223">
        <v>13.949999999999999</v>
      </c>
      <c r="I180" s="224"/>
      <c r="J180" s="225">
        <f>ROUND(I180*H180,2)</f>
        <v>0</v>
      </c>
      <c r="K180" s="221" t="s">
        <v>128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129</v>
      </c>
      <c r="AT180" s="230" t="s">
        <v>124</v>
      </c>
      <c r="AU180" s="230" t="s">
        <v>87</v>
      </c>
      <c r="AY180" s="18" t="s">
        <v>122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85</v>
      </c>
      <c r="BK180" s="231">
        <f>ROUND(I180*H180,2)</f>
        <v>0</v>
      </c>
      <c r="BL180" s="18" t="s">
        <v>129</v>
      </c>
      <c r="BM180" s="230" t="s">
        <v>226</v>
      </c>
    </row>
    <row r="181" s="2" customFormat="1">
      <c r="A181" s="39"/>
      <c r="B181" s="40"/>
      <c r="C181" s="41"/>
      <c r="D181" s="232" t="s">
        <v>131</v>
      </c>
      <c r="E181" s="41"/>
      <c r="F181" s="233" t="s">
        <v>227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87</v>
      </c>
    </row>
    <row r="182" s="2" customFormat="1">
      <c r="A182" s="39"/>
      <c r="B182" s="40"/>
      <c r="C182" s="41"/>
      <c r="D182" s="237" t="s">
        <v>133</v>
      </c>
      <c r="E182" s="41"/>
      <c r="F182" s="238" t="s">
        <v>228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87</v>
      </c>
    </row>
    <row r="183" s="13" customFormat="1">
      <c r="A183" s="13"/>
      <c r="B183" s="239"/>
      <c r="C183" s="240"/>
      <c r="D183" s="232" t="s">
        <v>135</v>
      </c>
      <c r="E183" s="241" t="s">
        <v>1</v>
      </c>
      <c r="F183" s="242" t="s">
        <v>229</v>
      </c>
      <c r="G183" s="240"/>
      <c r="H183" s="243">
        <v>13.949999999999999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135</v>
      </c>
      <c r="AU183" s="249" t="s">
        <v>87</v>
      </c>
      <c r="AV183" s="13" t="s">
        <v>87</v>
      </c>
      <c r="AW183" s="13" t="s">
        <v>34</v>
      </c>
      <c r="AX183" s="13" t="s">
        <v>85</v>
      </c>
      <c r="AY183" s="249" t="s">
        <v>122</v>
      </c>
    </row>
    <row r="184" s="2" customFormat="1" ht="16.5" customHeight="1">
      <c r="A184" s="39"/>
      <c r="B184" s="40"/>
      <c r="C184" s="261" t="s">
        <v>230</v>
      </c>
      <c r="D184" s="261" t="s">
        <v>231</v>
      </c>
      <c r="E184" s="262" t="s">
        <v>232</v>
      </c>
      <c r="F184" s="263" t="s">
        <v>233</v>
      </c>
      <c r="G184" s="264" t="s">
        <v>211</v>
      </c>
      <c r="H184" s="265">
        <v>27.899999999999999</v>
      </c>
      <c r="I184" s="266"/>
      <c r="J184" s="267">
        <f>ROUND(I184*H184,2)</f>
        <v>0</v>
      </c>
      <c r="K184" s="263" t="s">
        <v>128</v>
      </c>
      <c r="L184" s="268"/>
      <c r="M184" s="269" t="s">
        <v>1</v>
      </c>
      <c r="N184" s="270" t="s">
        <v>42</v>
      </c>
      <c r="O184" s="92"/>
      <c r="P184" s="228">
        <f>O184*H184</f>
        <v>0</v>
      </c>
      <c r="Q184" s="228">
        <v>1</v>
      </c>
      <c r="R184" s="228">
        <f>Q184*H184</f>
        <v>27.899999999999999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177</v>
      </c>
      <c r="AT184" s="230" t="s">
        <v>231</v>
      </c>
      <c r="AU184" s="230" t="s">
        <v>87</v>
      </c>
      <c r="AY184" s="18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85</v>
      </c>
      <c r="BK184" s="231">
        <f>ROUND(I184*H184,2)</f>
        <v>0</v>
      </c>
      <c r="BL184" s="18" t="s">
        <v>129</v>
      </c>
      <c r="BM184" s="230" t="s">
        <v>234</v>
      </c>
    </row>
    <row r="185" s="2" customFormat="1">
      <c r="A185" s="39"/>
      <c r="B185" s="40"/>
      <c r="C185" s="41"/>
      <c r="D185" s="232" t="s">
        <v>131</v>
      </c>
      <c r="E185" s="41"/>
      <c r="F185" s="233" t="s">
        <v>233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87</v>
      </c>
    </row>
    <row r="186" s="13" customFormat="1">
      <c r="A186" s="13"/>
      <c r="B186" s="239"/>
      <c r="C186" s="240"/>
      <c r="D186" s="232" t="s">
        <v>135</v>
      </c>
      <c r="E186" s="241" t="s">
        <v>1</v>
      </c>
      <c r="F186" s="242" t="s">
        <v>235</v>
      </c>
      <c r="G186" s="240"/>
      <c r="H186" s="243">
        <v>27.899999999999999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135</v>
      </c>
      <c r="AU186" s="249" t="s">
        <v>87</v>
      </c>
      <c r="AV186" s="13" t="s">
        <v>87</v>
      </c>
      <c r="AW186" s="13" t="s">
        <v>34</v>
      </c>
      <c r="AX186" s="13" t="s">
        <v>85</v>
      </c>
      <c r="AY186" s="249" t="s">
        <v>122</v>
      </c>
    </row>
    <row r="187" s="2" customFormat="1" ht="16.5" customHeight="1">
      <c r="A187" s="39"/>
      <c r="B187" s="40"/>
      <c r="C187" s="219" t="s">
        <v>236</v>
      </c>
      <c r="D187" s="219" t="s">
        <v>124</v>
      </c>
      <c r="E187" s="220" t="s">
        <v>237</v>
      </c>
      <c r="F187" s="221" t="s">
        <v>238</v>
      </c>
      <c r="G187" s="222" t="s">
        <v>127</v>
      </c>
      <c r="H187" s="223">
        <v>121</v>
      </c>
      <c r="I187" s="224"/>
      <c r="J187" s="225">
        <f>ROUND(I187*H187,2)</f>
        <v>0</v>
      </c>
      <c r="K187" s="221" t="s">
        <v>128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129</v>
      </c>
      <c r="AT187" s="230" t="s">
        <v>124</v>
      </c>
      <c r="AU187" s="230" t="s">
        <v>87</v>
      </c>
      <c r="AY187" s="18" t="s">
        <v>122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85</v>
      </c>
      <c r="BK187" s="231">
        <f>ROUND(I187*H187,2)</f>
        <v>0</v>
      </c>
      <c r="BL187" s="18" t="s">
        <v>129</v>
      </c>
      <c r="BM187" s="230" t="s">
        <v>239</v>
      </c>
    </row>
    <row r="188" s="2" customFormat="1">
      <c r="A188" s="39"/>
      <c r="B188" s="40"/>
      <c r="C188" s="41"/>
      <c r="D188" s="232" t="s">
        <v>131</v>
      </c>
      <c r="E188" s="41"/>
      <c r="F188" s="233" t="s">
        <v>240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131</v>
      </c>
      <c r="AU188" s="18" t="s">
        <v>87</v>
      </c>
    </row>
    <row r="189" s="2" customFormat="1">
      <c r="A189" s="39"/>
      <c r="B189" s="40"/>
      <c r="C189" s="41"/>
      <c r="D189" s="237" t="s">
        <v>133</v>
      </c>
      <c r="E189" s="41"/>
      <c r="F189" s="238" t="s">
        <v>241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87</v>
      </c>
    </row>
    <row r="190" s="13" customFormat="1">
      <c r="A190" s="13"/>
      <c r="B190" s="239"/>
      <c r="C190" s="240"/>
      <c r="D190" s="232" t="s">
        <v>135</v>
      </c>
      <c r="E190" s="241" t="s">
        <v>1</v>
      </c>
      <c r="F190" s="242" t="s">
        <v>242</v>
      </c>
      <c r="G190" s="240"/>
      <c r="H190" s="243">
        <v>121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135</v>
      </c>
      <c r="AU190" s="249" t="s">
        <v>87</v>
      </c>
      <c r="AV190" s="13" t="s">
        <v>87</v>
      </c>
      <c r="AW190" s="13" t="s">
        <v>34</v>
      </c>
      <c r="AX190" s="13" t="s">
        <v>85</v>
      </c>
      <c r="AY190" s="249" t="s">
        <v>122</v>
      </c>
    </row>
    <row r="191" s="2" customFormat="1" ht="16.5" customHeight="1">
      <c r="A191" s="39"/>
      <c r="B191" s="40"/>
      <c r="C191" s="219" t="s">
        <v>243</v>
      </c>
      <c r="D191" s="219" t="s">
        <v>124</v>
      </c>
      <c r="E191" s="220" t="s">
        <v>244</v>
      </c>
      <c r="F191" s="221" t="s">
        <v>245</v>
      </c>
      <c r="G191" s="222" t="s">
        <v>127</v>
      </c>
      <c r="H191" s="223">
        <v>121</v>
      </c>
      <c r="I191" s="224"/>
      <c r="J191" s="225">
        <f>ROUND(I191*H191,2)</f>
        <v>0</v>
      </c>
      <c r="K191" s="221" t="s">
        <v>128</v>
      </c>
      <c r="L191" s="45"/>
      <c r="M191" s="226" t="s">
        <v>1</v>
      </c>
      <c r="N191" s="227" t="s">
        <v>42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129</v>
      </c>
      <c r="AT191" s="230" t="s">
        <v>124</v>
      </c>
      <c r="AU191" s="230" t="s">
        <v>87</v>
      </c>
      <c r="AY191" s="18" t="s">
        <v>122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85</v>
      </c>
      <c r="BK191" s="231">
        <f>ROUND(I191*H191,2)</f>
        <v>0</v>
      </c>
      <c r="BL191" s="18" t="s">
        <v>129</v>
      </c>
      <c r="BM191" s="230" t="s">
        <v>246</v>
      </c>
    </row>
    <row r="192" s="2" customFormat="1">
      <c r="A192" s="39"/>
      <c r="B192" s="40"/>
      <c r="C192" s="41"/>
      <c r="D192" s="232" t="s">
        <v>131</v>
      </c>
      <c r="E192" s="41"/>
      <c r="F192" s="233" t="s">
        <v>247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131</v>
      </c>
      <c r="AU192" s="18" t="s">
        <v>87</v>
      </c>
    </row>
    <row r="193" s="2" customFormat="1">
      <c r="A193" s="39"/>
      <c r="B193" s="40"/>
      <c r="C193" s="41"/>
      <c r="D193" s="237" t="s">
        <v>133</v>
      </c>
      <c r="E193" s="41"/>
      <c r="F193" s="238" t="s">
        <v>248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87</v>
      </c>
    </row>
    <row r="194" s="13" customFormat="1">
      <c r="A194" s="13"/>
      <c r="B194" s="239"/>
      <c r="C194" s="240"/>
      <c r="D194" s="232" t="s">
        <v>135</v>
      </c>
      <c r="E194" s="241" t="s">
        <v>1</v>
      </c>
      <c r="F194" s="242" t="s">
        <v>249</v>
      </c>
      <c r="G194" s="240"/>
      <c r="H194" s="243">
        <v>121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135</v>
      </c>
      <c r="AU194" s="249" t="s">
        <v>87</v>
      </c>
      <c r="AV194" s="13" t="s">
        <v>87</v>
      </c>
      <c r="AW194" s="13" t="s">
        <v>34</v>
      </c>
      <c r="AX194" s="13" t="s">
        <v>85</v>
      </c>
      <c r="AY194" s="249" t="s">
        <v>122</v>
      </c>
    </row>
    <row r="195" s="2" customFormat="1" ht="16.5" customHeight="1">
      <c r="A195" s="39"/>
      <c r="B195" s="40"/>
      <c r="C195" s="261" t="s">
        <v>250</v>
      </c>
      <c r="D195" s="261" t="s">
        <v>231</v>
      </c>
      <c r="E195" s="262" t="s">
        <v>251</v>
      </c>
      <c r="F195" s="263" t="s">
        <v>252</v>
      </c>
      <c r="G195" s="264" t="s">
        <v>253</v>
      </c>
      <c r="H195" s="265">
        <v>5.4450000000000003</v>
      </c>
      <c r="I195" s="266"/>
      <c r="J195" s="267">
        <f>ROUND(I195*H195,2)</f>
        <v>0</v>
      </c>
      <c r="K195" s="263" t="s">
        <v>128</v>
      </c>
      <c r="L195" s="268"/>
      <c r="M195" s="269" t="s">
        <v>1</v>
      </c>
      <c r="N195" s="270" t="s">
        <v>42</v>
      </c>
      <c r="O195" s="92"/>
      <c r="P195" s="228">
        <f>O195*H195</f>
        <v>0</v>
      </c>
      <c r="Q195" s="228">
        <v>0.001</v>
      </c>
      <c r="R195" s="228">
        <f>Q195*H195</f>
        <v>0.0054450000000000002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177</v>
      </c>
      <c r="AT195" s="230" t="s">
        <v>231</v>
      </c>
      <c r="AU195" s="230" t="s">
        <v>87</v>
      </c>
      <c r="AY195" s="18" t="s">
        <v>122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85</v>
      </c>
      <c r="BK195" s="231">
        <f>ROUND(I195*H195,2)</f>
        <v>0</v>
      </c>
      <c r="BL195" s="18" t="s">
        <v>129</v>
      </c>
      <c r="BM195" s="230" t="s">
        <v>254</v>
      </c>
    </row>
    <row r="196" s="2" customFormat="1">
      <c r="A196" s="39"/>
      <c r="B196" s="40"/>
      <c r="C196" s="41"/>
      <c r="D196" s="232" t="s">
        <v>131</v>
      </c>
      <c r="E196" s="41"/>
      <c r="F196" s="233" t="s">
        <v>252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87</v>
      </c>
    </row>
    <row r="197" s="13" customFormat="1">
      <c r="A197" s="13"/>
      <c r="B197" s="239"/>
      <c r="C197" s="240"/>
      <c r="D197" s="232" t="s">
        <v>135</v>
      </c>
      <c r="E197" s="241" t="s">
        <v>1</v>
      </c>
      <c r="F197" s="242" t="s">
        <v>255</v>
      </c>
      <c r="G197" s="240"/>
      <c r="H197" s="243">
        <v>5.4450000000000003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135</v>
      </c>
      <c r="AU197" s="249" t="s">
        <v>87</v>
      </c>
      <c r="AV197" s="13" t="s">
        <v>87</v>
      </c>
      <c r="AW197" s="13" t="s">
        <v>34</v>
      </c>
      <c r="AX197" s="13" t="s">
        <v>85</v>
      </c>
      <c r="AY197" s="249" t="s">
        <v>122</v>
      </c>
    </row>
    <row r="198" s="2" customFormat="1" ht="16.5" customHeight="1">
      <c r="A198" s="39"/>
      <c r="B198" s="40"/>
      <c r="C198" s="261" t="s">
        <v>256</v>
      </c>
      <c r="D198" s="261" t="s">
        <v>231</v>
      </c>
      <c r="E198" s="262" t="s">
        <v>257</v>
      </c>
      <c r="F198" s="263" t="s">
        <v>258</v>
      </c>
      <c r="G198" s="264" t="s">
        <v>211</v>
      </c>
      <c r="H198" s="265">
        <v>21.780000000000001</v>
      </c>
      <c r="I198" s="266"/>
      <c r="J198" s="267">
        <f>ROUND(I198*H198,2)</f>
        <v>0</v>
      </c>
      <c r="K198" s="263" t="s">
        <v>128</v>
      </c>
      <c r="L198" s="268"/>
      <c r="M198" s="269" t="s">
        <v>1</v>
      </c>
      <c r="N198" s="270" t="s">
        <v>42</v>
      </c>
      <c r="O198" s="92"/>
      <c r="P198" s="228">
        <f>O198*H198</f>
        <v>0</v>
      </c>
      <c r="Q198" s="228">
        <v>1</v>
      </c>
      <c r="R198" s="228">
        <f>Q198*H198</f>
        <v>21.780000000000001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177</v>
      </c>
      <c r="AT198" s="230" t="s">
        <v>231</v>
      </c>
      <c r="AU198" s="230" t="s">
        <v>87</v>
      </c>
      <c r="AY198" s="18" t="s">
        <v>122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85</v>
      </c>
      <c r="BK198" s="231">
        <f>ROUND(I198*H198,2)</f>
        <v>0</v>
      </c>
      <c r="BL198" s="18" t="s">
        <v>129</v>
      </c>
      <c r="BM198" s="230" t="s">
        <v>259</v>
      </c>
    </row>
    <row r="199" s="2" customFormat="1">
      <c r="A199" s="39"/>
      <c r="B199" s="40"/>
      <c r="C199" s="41"/>
      <c r="D199" s="232" t="s">
        <v>131</v>
      </c>
      <c r="E199" s="41"/>
      <c r="F199" s="233" t="s">
        <v>258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131</v>
      </c>
      <c r="AU199" s="18" t="s">
        <v>87</v>
      </c>
    </row>
    <row r="200" s="13" customFormat="1">
      <c r="A200" s="13"/>
      <c r="B200" s="239"/>
      <c r="C200" s="240"/>
      <c r="D200" s="232" t="s">
        <v>135</v>
      </c>
      <c r="E200" s="241" t="s">
        <v>1</v>
      </c>
      <c r="F200" s="242" t="s">
        <v>260</v>
      </c>
      <c r="G200" s="240"/>
      <c r="H200" s="243">
        <v>21.780000000000001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135</v>
      </c>
      <c r="AU200" s="249" t="s">
        <v>87</v>
      </c>
      <c r="AV200" s="13" t="s">
        <v>87</v>
      </c>
      <c r="AW200" s="13" t="s">
        <v>34</v>
      </c>
      <c r="AX200" s="13" t="s">
        <v>85</v>
      </c>
      <c r="AY200" s="249" t="s">
        <v>122</v>
      </c>
    </row>
    <row r="201" s="2" customFormat="1" ht="16.5" customHeight="1">
      <c r="A201" s="39"/>
      <c r="B201" s="40"/>
      <c r="C201" s="219" t="s">
        <v>261</v>
      </c>
      <c r="D201" s="219" t="s">
        <v>124</v>
      </c>
      <c r="E201" s="220" t="s">
        <v>262</v>
      </c>
      <c r="F201" s="221" t="s">
        <v>263</v>
      </c>
      <c r="G201" s="222" t="s">
        <v>127</v>
      </c>
      <c r="H201" s="223">
        <v>364</v>
      </c>
      <c r="I201" s="224"/>
      <c r="J201" s="225">
        <f>ROUND(I201*H201,2)</f>
        <v>0</v>
      </c>
      <c r="K201" s="221" t="s">
        <v>128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129</v>
      </c>
      <c r="AT201" s="230" t="s">
        <v>124</v>
      </c>
      <c r="AU201" s="230" t="s">
        <v>87</v>
      </c>
      <c r="AY201" s="18" t="s">
        <v>122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129</v>
      </c>
      <c r="BM201" s="230" t="s">
        <v>264</v>
      </c>
    </row>
    <row r="202" s="2" customFormat="1">
      <c r="A202" s="39"/>
      <c r="B202" s="40"/>
      <c r="C202" s="41"/>
      <c r="D202" s="232" t="s">
        <v>131</v>
      </c>
      <c r="E202" s="41"/>
      <c r="F202" s="233" t="s">
        <v>265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87</v>
      </c>
    </row>
    <row r="203" s="2" customFormat="1">
      <c r="A203" s="39"/>
      <c r="B203" s="40"/>
      <c r="C203" s="41"/>
      <c r="D203" s="237" t="s">
        <v>133</v>
      </c>
      <c r="E203" s="41"/>
      <c r="F203" s="238" t="s">
        <v>266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87</v>
      </c>
    </row>
    <row r="204" s="13" customFormat="1">
      <c r="A204" s="13"/>
      <c r="B204" s="239"/>
      <c r="C204" s="240"/>
      <c r="D204" s="232" t="s">
        <v>135</v>
      </c>
      <c r="E204" s="241" t="s">
        <v>1</v>
      </c>
      <c r="F204" s="242" t="s">
        <v>267</v>
      </c>
      <c r="G204" s="240"/>
      <c r="H204" s="243">
        <v>364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135</v>
      </c>
      <c r="AU204" s="249" t="s">
        <v>87</v>
      </c>
      <c r="AV204" s="13" t="s">
        <v>87</v>
      </c>
      <c r="AW204" s="13" t="s">
        <v>34</v>
      </c>
      <c r="AX204" s="13" t="s">
        <v>85</v>
      </c>
      <c r="AY204" s="249" t="s">
        <v>122</v>
      </c>
    </row>
    <row r="205" s="12" customFormat="1" ht="22.8" customHeight="1">
      <c r="A205" s="12"/>
      <c r="B205" s="203"/>
      <c r="C205" s="204"/>
      <c r="D205" s="205" t="s">
        <v>76</v>
      </c>
      <c r="E205" s="217" t="s">
        <v>156</v>
      </c>
      <c r="F205" s="217" t="s">
        <v>268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SUM(P206:P242)</f>
        <v>0</v>
      </c>
      <c r="Q205" s="211"/>
      <c r="R205" s="212">
        <f>SUM(R206:R242)</f>
        <v>88.308179999999993</v>
      </c>
      <c r="S205" s="211"/>
      <c r="T205" s="213">
        <f>SUM(T206:T242)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85</v>
      </c>
      <c r="AT205" s="215" t="s">
        <v>76</v>
      </c>
      <c r="AU205" s="215" t="s">
        <v>85</v>
      </c>
      <c r="AY205" s="214" t="s">
        <v>122</v>
      </c>
      <c r="BK205" s="216">
        <f>SUM(BK206:BK242)</f>
        <v>0</v>
      </c>
    </row>
    <row r="206" s="2" customFormat="1" ht="16.5" customHeight="1">
      <c r="A206" s="39"/>
      <c r="B206" s="40"/>
      <c r="C206" s="219" t="s">
        <v>7</v>
      </c>
      <c r="D206" s="219" t="s">
        <v>124</v>
      </c>
      <c r="E206" s="220" t="s">
        <v>269</v>
      </c>
      <c r="F206" s="221" t="s">
        <v>270</v>
      </c>
      <c r="G206" s="222" t="s">
        <v>127</v>
      </c>
      <c r="H206" s="223">
        <v>349</v>
      </c>
      <c r="I206" s="224"/>
      <c r="J206" s="225">
        <f>ROUND(I206*H206,2)</f>
        <v>0</v>
      </c>
      <c r="K206" s="221" t="s">
        <v>128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129</v>
      </c>
      <c r="AT206" s="230" t="s">
        <v>124</v>
      </c>
      <c r="AU206" s="230" t="s">
        <v>87</v>
      </c>
      <c r="AY206" s="18" t="s">
        <v>122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129</v>
      </c>
      <c r="BM206" s="230" t="s">
        <v>271</v>
      </c>
    </row>
    <row r="207" s="2" customFormat="1">
      <c r="A207" s="39"/>
      <c r="B207" s="40"/>
      <c r="C207" s="41"/>
      <c r="D207" s="232" t="s">
        <v>131</v>
      </c>
      <c r="E207" s="41"/>
      <c r="F207" s="233" t="s">
        <v>272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87</v>
      </c>
    </row>
    <row r="208" s="2" customFormat="1">
      <c r="A208" s="39"/>
      <c r="B208" s="40"/>
      <c r="C208" s="41"/>
      <c r="D208" s="237" t="s">
        <v>133</v>
      </c>
      <c r="E208" s="41"/>
      <c r="F208" s="238" t="s">
        <v>273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133</v>
      </c>
      <c r="AU208" s="18" t="s">
        <v>87</v>
      </c>
    </row>
    <row r="209" s="13" customFormat="1">
      <c r="A209" s="13"/>
      <c r="B209" s="239"/>
      <c r="C209" s="240"/>
      <c r="D209" s="232" t="s">
        <v>135</v>
      </c>
      <c r="E209" s="241" t="s">
        <v>1</v>
      </c>
      <c r="F209" s="242" t="s">
        <v>274</v>
      </c>
      <c r="G209" s="240"/>
      <c r="H209" s="243">
        <v>178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135</v>
      </c>
      <c r="AU209" s="249" t="s">
        <v>87</v>
      </c>
      <c r="AV209" s="13" t="s">
        <v>87</v>
      </c>
      <c r="AW209" s="13" t="s">
        <v>34</v>
      </c>
      <c r="AX209" s="13" t="s">
        <v>77</v>
      </c>
      <c r="AY209" s="249" t="s">
        <v>122</v>
      </c>
    </row>
    <row r="210" s="13" customFormat="1">
      <c r="A210" s="13"/>
      <c r="B210" s="239"/>
      <c r="C210" s="240"/>
      <c r="D210" s="232" t="s">
        <v>135</v>
      </c>
      <c r="E210" s="241" t="s">
        <v>1</v>
      </c>
      <c r="F210" s="242" t="s">
        <v>275</v>
      </c>
      <c r="G210" s="240"/>
      <c r="H210" s="243">
        <v>171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135</v>
      </c>
      <c r="AU210" s="249" t="s">
        <v>87</v>
      </c>
      <c r="AV210" s="13" t="s">
        <v>87</v>
      </c>
      <c r="AW210" s="13" t="s">
        <v>34</v>
      </c>
      <c r="AX210" s="13" t="s">
        <v>77</v>
      </c>
      <c r="AY210" s="249" t="s">
        <v>122</v>
      </c>
    </row>
    <row r="211" s="14" customFormat="1">
      <c r="A211" s="14"/>
      <c r="B211" s="250"/>
      <c r="C211" s="251"/>
      <c r="D211" s="232" t="s">
        <v>135</v>
      </c>
      <c r="E211" s="252" t="s">
        <v>1</v>
      </c>
      <c r="F211" s="253" t="s">
        <v>208</v>
      </c>
      <c r="G211" s="251"/>
      <c r="H211" s="254">
        <v>349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135</v>
      </c>
      <c r="AU211" s="260" t="s">
        <v>87</v>
      </c>
      <c r="AV211" s="14" t="s">
        <v>129</v>
      </c>
      <c r="AW211" s="14" t="s">
        <v>34</v>
      </c>
      <c r="AX211" s="14" t="s">
        <v>85</v>
      </c>
      <c r="AY211" s="260" t="s">
        <v>122</v>
      </c>
    </row>
    <row r="212" s="2" customFormat="1" ht="16.5" customHeight="1">
      <c r="A212" s="39"/>
      <c r="B212" s="40"/>
      <c r="C212" s="219" t="s">
        <v>276</v>
      </c>
      <c r="D212" s="219" t="s">
        <v>124</v>
      </c>
      <c r="E212" s="220" t="s">
        <v>277</v>
      </c>
      <c r="F212" s="221" t="s">
        <v>278</v>
      </c>
      <c r="G212" s="222" t="s">
        <v>127</v>
      </c>
      <c r="H212" s="223">
        <v>161</v>
      </c>
      <c r="I212" s="224"/>
      <c r="J212" s="225">
        <f>ROUND(I212*H212,2)</f>
        <v>0</v>
      </c>
      <c r="K212" s="221" t="s">
        <v>128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129</v>
      </c>
      <c r="AT212" s="230" t="s">
        <v>124</v>
      </c>
      <c r="AU212" s="230" t="s">
        <v>87</v>
      </c>
      <c r="AY212" s="18" t="s">
        <v>122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85</v>
      </c>
      <c r="BK212" s="231">
        <f>ROUND(I212*H212,2)</f>
        <v>0</v>
      </c>
      <c r="BL212" s="18" t="s">
        <v>129</v>
      </c>
      <c r="BM212" s="230" t="s">
        <v>279</v>
      </c>
    </row>
    <row r="213" s="2" customFormat="1">
      <c r="A213" s="39"/>
      <c r="B213" s="40"/>
      <c r="C213" s="41"/>
      <c r="D213" s="232" t="s">
        <v>131</v>
      </c>
      <c r="E213" s="41"/>
      <c r="F213" s="233" t="s">
        <v>280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131</v>
      </c>
      <c r="AU213" s="18" t="s">
        <v>87</v>
      </c>
    </row>
    <row r="214" s="2" customFormat="1">
      <c r="A214" s="39"/>
      <c r="B214" s="40"/>
      <c r="C214" s="41"/>
      <c r="D214" s="237" t="s">
        <v>133</v>
      </c>
      <c r="E214" s="41"/>
      <c r="F214" s="238" t="s">
        <v>281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133</v>
      </c>
      <c r="AU214" s="18" t="s">
        <v>87</v>
      </c>
    </row>
    <row r="215" s="13" customFormat="1">
      <c r="A215" s="13"/>
      <c r="B215" s="239"/>
      <c r="C215" s="240"/>
      <c r="D215" s="232" t="s">
        <v>135</v>
      </c>
      <c r="E215" s="241" t="s">
        <v>1</v>
      </c>
      <c r="F215" s="242" t="s">
        <v>282</v>
      </c>
      <c r="G215" s="240"/>
      <c r="H215" s="243">
        <v>161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135</v>
      </c>
      <c r="AU215" s="249" t="s">
        <v>87</v>
      </c>
      <c r="AV215" s="13" t="s">
        <v>87</v>
      </c>
      <c r="AW215" s="13" t="s">
        <v>34</v>
      </c>
      <c r="AX215" s="13" t="s">
        <v>85</v>
      </c>
      <c r="AY215" s="249" t="s">
        <v>122</v>
      </c>
    </row>
    <row r="216" s="2" customFormat="1" ht="16.5" customHeight="1">
      <c r="A216" s="39"/>
      <c r="B216" s="40"/>
      <c r="C216" s="219" t="s">
        <v>283</v>
      </c>
      <c r="D216" s="219" t="s">
        <v>124</v>
      </c>
      <c r="E216" s="220" t="s">
        <v>284</v>
      </c>
      <c r="F216" s="221" t="s">
        <v>285</v>
      </c>
      <c r="G216" s="222" t="s">
        <v>127</v>
      </c>
      <c r="H216" s="223">
        <v>2</v>
      </c>
      <c r="I216" s="224"/>
      <c r="J216" s="225">
        <f>ROUND(I216*H216,2)</f>
        <v>0</v>
      </c>
      <c r="K216" s="221" t="s">
        <v>128</v>
      </c>
      <c r="L216" s="45"/>
      <c r="M216" s="226" t="s">
        <v>1</v>
      </c>
      <c r="N216" s="227" t="s">
        <v>42</v>
      </c>
      <c r="O216" s="92"/>
      <c r="P216" s="228">
        <f>O216*H216</f>
        <v>0</v>
      </c>
      <c r="Q216" s="228">
        <v>0.1837</v>
      </c>
      <c r="R216" s="228">
        <f>Q216*H216</f>
        <v>0.3674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129</v>
      </c>
      <c r="AT216" s="230" t="s">
        <v>124</v>
      </c>
      <c r="AU216" s="230" t="s">
        <v>87</v>
      </c>
      <c r="AY216" s="18" t="s">
        <v>122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85</v>
      </c>
      <c r="BK216" s="231">
        <f>ROUND(I216*H216,2)</f>
        <v>0</v>
      </c>
      <c r="BL216" s="18" t="s">
        <v>129</v>
      </c>
      <c r="BM216" s="230" t="s">
        <v>286</v>
      </c>
    </row>
    <row r="217" s="2" customFormat="1">
      <c r="A217" s="39"/>
      <c r="B217" s="40"/>
      <c r="C217" s="41"/>
      <c r="D217" s="232" t="s">
        <v>131</v>
      </c>
      <c r="E217" s="41"/>
      <c r="F217" s="233" t="s">
        <v>287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131</v>
      </c>
      <c r="AU217" s="18" t="s">
        <v>87</v>
      </c>
    </row>
    <row r="218" s="2" customFormat="1">
      <c r="A218" s="39"/>
      <c r="B218" s="40"/>
      <c r="C218" s="41"/>
      <c r="D218" s="237" t="s">
        <v>133</v>
      </c>
      <c r="E218" s="41"/>
      <c r="F218" s="238" t="s">
        <v>288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133</v>
      </c>
      <c r="AU218" s="18" t="s">
        <v>87</v>
      </c>
    </row>
    <row r="219" s="13" customFormat="1">
      <c r="A219" s="13"/>
      <c r="B219" s="239"/>
      <c r="C219" s="240"/>
      <c r="D219" s="232" t="s">
        <v>135</v>
      </c>
      <c r="E219" s="241" t="s">
        <v>1</v>
      </c>
      <c r="F219" s="242" t="s">
        <v>289</v>
      </c>
      <c r="G219" s="240"/>
      <c r="H219" s="243">
        <v>2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135</v>
      </c>
      <c r="AU219" s="249" t="s">
        <v>87</v>
      </c>
      <c r="AV219" s="13" t="s">
        <v>87</v>
      </c>
      <c r="AW219" s="13" t="s">
        <v>34</v>
      </c>
      <c r="AX219" s="13" t="s">
        <v>85</v>
      </c>
      <c r="AY219" s="249" t="s">
        <v>122</v>
      </c>
    </row>
    <row r="220" s="2" customFormat="1" ht="16.5" customHeight="1">
      <c r="A220" s="39"/>
      <c r="B220" s="40"/>
      <c r="C220" s="219" t="s">
        <v>290</v>
      </c>
      <c r="D220" s="219" t="s">
        <v>124</v>
      </c>
      <c r="E220" s="220" t="s">
        <v>291</v>
      </c>
      <c r="F220" s="221" t="s">
        <v>292</v>
      </c>
      <c r="G220" s="222" t="s">
        <v>127</v>
      </c>
      <c r="H220" s="223">
        <v>329</v>
      </c>
      <c r="I220" s="224"/>
      <c r="J220" s="225">
        <f>ROUND(I220*H220,2)</f>
        <v>0</v>
      </c>
      <c r="K220" s="221" t="s">
        <v>128</v>
      </c>
      <c r="L220" s="45"/>
      <c r="M220" s="226" t="s">
        <v>1</v>
      </c>
      <c r="N220" s="227" t="s">
        <v>42</v>
      </c>
      <c r="O220" s="92"/>
      <c r="P220" s="228">
        <f>O220*H220</f>
        <v>0</v>
      </c>
      <c r="Q220" s="228">
        <v>0.090620000000000006</v>
      </c>
      <c r="R220" s="228">
        <f>Q220*H220</f>
        <v>29.813980000000001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129</v>
      </c>
      <c r="AT220" s="230" t="s">
        <v>124</v>
      </c>
      <c r="AU220" s="230" t="s">
        <v>87</v>
      </c>
      <c r="AY220" s="18" t="s">
        <v>122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85</v>
      </c>
      <c r="BK220" s="231">
        <f>ROUND(I220*H220,2)</f>
        <v>0</v>
      </c>
      <c r="BL220" s="18" t="s">
        <v>129</v>
      </c>
      <c r="BM220" s="230" t="s">
        <v>293</v>
      </c>
    </row>
    <row r="221" s="2" customFormat="1">
      <c r="A221" s="39"/>
      <c r="B221" s="40"/>
      <c r="C221" s="41"/>
      <c r="D221" s="232" t="s">
        <v>131</v>
      </c>
      <c r="E221" s="41"/>
      <c r="F221" s="233" t="s">
        <v>294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131</v>
      </c>
      <c r="AU221" s="18" t="s">
        <v>87</v>
      </c>
    </row>
    <row r="222" s="2" customFormat="1">
      <c r="A222" s="39"/>
      <c r="B222" s="40"/>
      <c r="C222" s="41"/>
      <c r="D222" s="237" t="s">
        <v>133</v>
      </c>
      <c r="E222" s="41"/>
      <c r="F222" s="238" t="s">
        <v>295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133</v>
      </c>
      <c r="AU222" s="18" t="s">
        <v>87</v>
      </c>
    </row>
    <row r="223" s="13" customFormat="1">
      <c r="A223" s="13"/>
      <c r="B223" s="239"/>
      <c r="C223" s="240"/>
      <c r="D223" s="232" t="s">
        <v>135</v>
      </c>
      <c r="E223" s="241" t="s">
        <v>1</v>
      </c>
      <c r="F223" s="242" t="s">
        <v>296</v>
      </c>
      <c r="G223" s="240"/>
      <c r="H223" s="243">
        <v>314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135</v>
      </c>
      <c r="AU223" s="249" t="s">
        <v>87</v>
      </c>
      <c r="AV223" s="13" t="s">
        <v>87</v>
      </c>
      <c r="AW223" s="13" t="s">
        <v>34</v>
      </c>
      <c r="AX223" s="13" t="s">
        <v>77</v>
      </c>
      <c r="AY223" s="249" t="s">
        <v>122</v>
      </c>
    </row>
    <row r="224" s="13" customFormat="1">
      <c r="A224" s="13"/>
      <c r="B224" s="239"/>
      <c r="C224" s="240"/>
      <c r="D224" s="232" t="s">
        <v>135</v>
      </c>
      <c r="E224" s="241" t="s">
        <v>1</v>
      </c>
      <c r="F224" s="242" t="s">
        <v>297</v>
      </c>
      <c r="G224" s="240"/>
      <c r="H224" s="243">
        <v>15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135</v>
      </c>
      <c r="AU224" s="249" t="s">
        <v>87</v>
      </c>
      <c r="AV224" s="13" t="s">
        <v>87</v>
      </c>
      <c r="AW224" s="13" t="s">
        <v>34</v>
      </c>
      <c r="AX224" s="13" t="s">
        <v>77</v>
      </c>
      <c r="AY224" s="249" t="s">
        <v>122</v>
      </c>
    </row>
    <row r="225" s="14" customFormat="1">
      <c r="A225" s="14"/>
      <c r="B225" s="250"/>
      <c r="C225" s="251"/>
      <c r="D225" s="232" t="s">
        <v>135</v>
      </c>
      <c r="E225" s="252" t="s">
        <v>1</v>
      </c>
      <c r="F225" s="253" t="s">
        <v>208</v>
      </c>
      <c r="G225" s="251"/>
      <c r="H225" s="254">
        <v>329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135</v>
      </c>
      <c r="AU225" s="260" t="s">
        <v>87</v>
      </c>
      <c r="AV225" s="14" t="s">
        <v>129</v>
      </c>
      <c r="AW225" s="14" t="s">
        <v>34</v>
      </c>
      <c r="AX225" s="14" t="s">
        <v>85</v>
      </c>
      <c r="AY225" s="260" t="s">
        <v>122</v>
      </c>
    </row>
    <row r="226" s="2" customFormat="1" ht="16.5" customHeight="1">
      <c r="A226" s="39"/>
      <c r="B226" s="40"/>
      <c r="C226" s="261" t="s">
        <v>298</v>
      </c>
      <c r="D226" s="261" t="s">
        <v>231</v>
      </c>
      <c r="E226" s="262" t="s">
        <v>299</v>
      </c>
      <c r="F226" s="263" t="s">
        <v>300</v>
      </c>
      <c r="G226" s="264" t="s">
        <v>127</v>
      </c>
      <c r="H226" s="265">
        <v>288.66000000000003</v>
      </c>
      <c r="I226" s="266"/>
      <c r="J226" s="267">
        <f>ROUND(I226*H226,2)</f>
        <v>0</v>
      </c>
      <c r="K226" s="263" t="s">
        <v>128</v>
      </c>
      <c r="L226" s="268"/>
      <c r="M226" s="269" t="s">
        <v>1</v>
      </c>
      <c r="N226" s="270" t="s">
        <v>42</v>
      </c>
      <c r="O226" s="92"/>
      <c r="P226" s="228">
        <f>O226*H226</f>
        <v>0</v>
      </c>
      <c r="Q226" s="228">
        <v>0.17599999999999999</v>
      </c>
      <c r="R226" s="228">
        <f>Q226*H226</f>
        <v>50.804160000000003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177</v>
      </c>
      <c r="AT226" s="230" t="s">
        <v>231</v>
      </c>
      <c r="AU226" s="230" t="s">
        <v>87</v>
      </c>
      <c r="AY226" s="18" t="s">
        <v>122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85</v>
      </c>
      <c r="BK226" s="231">
        <f>ROUND(I226*H226,2)</f>
        <v>0</v>
      </c>
      <c r="BL226" s="18" t="s">
        <v>129</v>
      </c>
      <c r="BM226" s="230" t="s">
        <v>301</v>
      </c>
    </row>
    <row r="227" s="2" customFormat="1">
      <c r="A227" s="39"/>
      <c r="B227" s="40"/>
      <c r="C227" s="41"/>
      <c r="D227" s="232" t="s">
        <v>131</v>
      </c>
      <c r="E227" s="41"/>
      <c r="F227" s="233" t="s">
        <v>300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131</v>
      </c>
      <c r="AU227" s="18" t="s">
        <v>87</v>
      </c>
    </row>
    <row r="228" s="13" customFormat="1">
      <c r="A228" s="13"/>
      <c r="B228" s="239"/>
      <c r="C228" s="240"/>
      <c r="D228" s="232" t="s">
        <v>135</v>
      </c>
      <c r="E228" s="241" t="s">
        <v>1</v>
      </c>
      <c r="F228" s="242" t="s">
        <v>302</v>
      </c>
      <c r="G228" s="240"/>
      <c r="H228" s="243">
        <v>288.66000000000003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135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122</v>
      </c>
    </row>
    <row r="229" s="2" customFormat="1" ht="16.5" customHeight="1">
      <c r="A229" s="39"/>
      <c r="B229" s="40"/>
      <c r="C229" s="261" t="s">
        <v>303</v>
      </c>
      <c r="D229" s="261" t="s">
        <v>231</v>
      </c>
      <c r="E229" s="262" t="s">
        <v>304</v>
      </c>
      <c r="F229" s="263" t="s">
        <v>305</v>
      </c>
      <c r="G229" s="264" t="s">
        <v>127</v>
      </c>
      <c r="H229" s="265">
        <v>24.48</v>
      </c>
      <c r="I229" s="266"/>
      <c r="J229" s="267">
        <f>ROUND(I229*H229,2)</f>
        <v>0</v>
      </c>
      <c r="K229" s="263" t="s">
        <v>128</v>
      </c>
      <c r="L229" s="268"/>
      <c r="M229" s="269" t="s">
        <v>1</v>
      </c>
      <c r="N229" s="270" t="s">
        <v>42</v>
      </c>
      <c r="O229" s="92"/>
      <c r="P229" s="228">
        <f>O229*H229</f>
        <v>0</v>
      </c>
      <c r="Q229" s="228">
        <v>0.17499999999999999</v>
      </c>
      <c r="R229" s="228">
        <f>Q229*H229</f>
        <v>4.2839999999999998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177</v>
      </c>
      <c r="AT229" s="230" t="s">
        <v>231</v>
      </c>
      <c r="AU229" s="230" t="s">
        <v>87</v>
      </c>
      <c r="AY229" s="18" t="s">
        <v>122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85</v>
      </c>
      <c r="BK229" s="231">
        <f>ROUND(I229*H229,2)</f>
        <v>0</v>
      </c>
      <c r="BL229" s="18" t="s">
        <v>129</v>
      </c>
      <c r="BM229" s="230" t="s">
        <v>306</v>
      </c>
    </row>
    <row r="230" s="2" customFormat="1">
      <c r="A230" s="39"/>
      <c r="B230" s="40"/>
      <c r="C230" s="41"/>
      <c r="D230" s="232" t="s">
        <v>131</v>
      </c>
      <c r="E230" s="41"/>
      <c r="F230" s="233" t="s">
        <v>305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131</v>
      </c>
      <c r="AU230" s="18" t="s">
        <v>87</v>
      </c>
    </row>
    <row r="231" s="13" customFormat="1">
      <c r="A231" s="13"/>
      <c r="B231" s="239"/>
      <c r="C231" s="240"/>
      <c r="D231" s="232" t="s">
        <v>135</v>
      </c>
      <c r="E231" s="241" t="s">
        <v>1</v>
      </c>
      <c r="F231" s="242" t="s">
        <v>307</v>
      </c>
      <c r="G231" s="240"/>
      <c r="H231" s="243">
        <v>24.48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135</v>
      </c>
      <c r="AU231" s="249" t="s">
        <v>87</v>
      </c>
      <c r="AV231" s="13" t="s">
        <v>87</v>
      </c>
      <c r="AW231" s="13" t="s">
        <v>34</v>
      </c>
      <c r="AX231" s="13" t="s">
        <v>85</v>
      </c>
      <c r="AY231" s="249" t="s">
        <v>122</v>
      </c>
    </row>
    <row r="232" s="2" customFormat="1" ht="16.5" customHeight="1">
      <c r="A232" s="39"/>
      <c r="B232" s="40"/>
      <c r="C232" s="261" t="s">
        <v>308</v>
      </c>
      <c r="D232" s="261" t="s">
        <v>231</v>
      </c>
      <c r="E232" s="262" t="s">
        <v>309</v>
      </c>
      <c r="F232" s="263" t="s">
        <v>310</v>
      </c>
      <c r="G232" s="264" t="s">
        <v>127</v>
      </c>
      <c r="H232" s="265">
        <v>7.1399999999999997</v>
      </c>
      <c r="I232" s="266"/>
      <c r="J232" s="267">
        <f>ROUND(I232*H232,2)</f>
        <v>0</v>
      </c>
      <c r="K232" s="263" t="s">
        <v>128</v>
      </c>
      <c r="L232" s="268"/>
      <c r="M232" s="269" t="s">
        <v>1</v>
      </c>
      <c r="N232" s="270" t="s">
        <v>42</v>
      </c>
      <c r="O232" s="92"/>
      <c r="P232" s="228">
        <f>O232*H232</f>
        <v>0</v>
      </c>
      <c r="Q232" s="228">
        <v>0.17599999999999999</v>
      </c>
      <c r="R232" s="228">
        <f>Q232*H232</f>
        <v>1.25664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177</v>
      </c>
      <c r="AT232" s="230" t="s">
        <v>231</v>
      </c>
      <c r="AU232" s="230" t="s">
        <v>87</v>
      </c>
      <c r="AY232" s="18" t="s">
        <v>122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129</v>
      </c>
      <c r="BM232" s="230" t="s">
        <v>311</v>
      </c>
    </row>
    <row r="233" s="2" customFormat="1">
      <c r="A233" s="39"/>
      <c r="B233" s="40"/>
      <c r="C233" s="41"/>
      <c r="D233" s="232" t="s">
        <v>131</v>
      </c>
      <c r="E233" s="41"/>
      <c r="F233" s="233" t="s">
        <v>310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87</v>
      </c>
    </row>
    <row r="234" s="13" customFormat="1">
      <c r="A234" s="13"/>
      <c r="B234" s="239"/>
      <c r="C234" s="240"/>
      <c r="D234" s="232" t="s">
        <v>135</v>
      </c>
      <c r="E234" s="241" t="s">
        <v>1</v>
      </c>
      <c r="F234" s="242" t="s">
        <v>312</v>
      </c>
      <c r="G234" s="240"/>
      <c r="H234" s="243">
        <v>7.1399999999999997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135</v>
      </c>
      <c r="AU234" s="249" t="s">
        <v>87</v>
      </c>
      <c r="AV234" s="13" t="s">
        <v>87</v>
      </c>
      <c r="AW234" s="13" t="s">
        <v>34</v>
      </c>
      <c r="AX234" s="13" t="s">
        <v>85</v>
      </c>
      <c r="AY234" s="249" t="s">
        <v>122</v>
      </c>
    </row>
    <row r="235" s="2" customFormat="1" ht="24.15" customHeight="1">
      <c r="A235" s="39"/>
      <c r="B235" s="40"/>
      <c r="C235" s="219" t="s">
        <v>313</v>
      </c>
      <c r="D235" s="219" t="s">
        <v>124</v>
      </c>
      <c r="E235" s="220" t="s">
        <v>314</v>
      </c>
      <c r="F235" s="221" t="s">
        <v>315</v>
      </c>
      <c r="G235" s="222" t="s">
        <v>127</v>
      </c>
      <c r="H235" s="223">
        <v>12</v>
      </c>
      <c r="I235" s="224"/>
      <c r="J235" s="225">
        <f>ROUND(I235*H235,2)</f>
        <v>0</v>
      </c>
      <c r="K235" s="221" t="s">
        <v>128</v>
      </c>
      <c r="L235" s="45"/>
      <c r="M235" s="226" t="s">
        <v>1</v>
      </c>
      <c r="N235" s="227" t="s">
        <v>42</v>
      </c>
      <c r="O235" s="92"/>
      <c r="P235" s="228">
        <f>O235*H235</f>
        <v>0</v>
      </c>
      <c r="Q235" s="228">
        <v>0.098000000000000004</v>
      </c>
      <c r="R235" s="228">
        <f>Q235*H235</f>
        <v>1.1760000000000002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129</v>
      </c>
      <c r="AT235" s="230" t="s">
        <v>124</v>
      </c>
      <c r="AU235" s="230" t="s">
        <v>87</v>
      </c>
      <c r="AY235" s="18" t="s">
        <v>122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85</v>
      </c>
      <c r="BK235" s="231">
        <f>ROUND(I235*H235,2)</f>
        <v>0</v>
      </c>
      <c r="BL235" s="18" t="s">
        <v>129</v>
      </c>
      <c r="BM235" s="230" t="s">
        <v>316</v>
      </c>
    </row>
    <row r="236" s="2" customFormat="1">
      <c r="A236" s="39"/>
      <c r="B236" s="40"/>
      <c r="C236" s="41"/>
      <c r="D236" s="232" t="s">
        <v>131</v>
      </c>
      <c r="E236" s="41"/>
      <c r="F236" s="233" t="s">
        <v>317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131</v>
      </c>
      <c r="AU236" s="18" t="s">
        <v>87</v>
      </c>
    </row>
    <row r="237" s="2" customFormat="1">
      <c r="A237" s="39"/>
      <c r="B237" s="40"/>
      <c r="C237" s="41"/>
      <c r="D237" s="237" t="s">
        <v>133</v>
      </c>
      <c r="E237" s="41"/>
      <c r="F237" s="238" t="s">
        <v>318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133</v>
      </c>
      <c r="AU237" s="18" t="s">
        <v>87</v>
      </c>
    </row>
    <row r="238" s="13" customFormat="1">
      <c r="A238" s="13"/>
      <c r="B238" s="239"/>
      <c r="C238" s="240"/>
      <c r="D238" s="232" t="s">
        <v>135</v>
      </c>
      <c r="E238" s="241" t="s">
        <v>1</v>
      </c>
      <c r="F238" s="242" t="s">
        <v>319</v>
      </c>
      <c r="G238" s="240"/>
      <c r="H238" s="243">
        <v>12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135</v>
      </c>
      <c r="AU238" s="249" t="s">
        <v>87</v>
      </c>
      <c r="AV238" s="13" t="s">
        <v>87</v>
      </c>
      <c r="AW238" s="13" t="s">
        <v>34</v>
      </c>
      <c r="AX238" s="13" t="s">
        <v>85</v>
      </c>
      <c r="AY238" s="249" t="s">
        <v>122</v>
      </c>
    </row>
    <row r="239" s="2" customFormat="1" ht="21.75" customHeight="1">
      <c r="A239" s="39"/>
      <c r="B239" s="40"/>
      <c r="C239" s="219" t="s">
        <v>320</v>
      </c>
      <c r="D239" s="219" t="s">
        <v>124</v>
      </c>
      <c r="E239" s="220" t="s">
        <v>321</v>
      </c>
      <c r="F239" s="221" t="s">
        <v>322</v>
      </c>
      <c r="G239" s="222" t="s">
        <v>127</v>
      </c>
      <c r="H239" s="223">
        <v>6</v>
      </c>
      <c r="I239" s="224"/>
      <c r="J239" s="225">
        <f>ROUND(I239*H239,2)</f>
        <v>0</v>
      </c>
      <c r="K239" s="221" t="s">
        <v>128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0.10100000000000001</v>
      </c>
      <c r="R239" s="228">
        <f>Q239*H239</f>
        <v>0.60600000000000009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129</v>
      </c>
      <c r="AT239" s="230" t="s">
        <v>124</v>
      </c>
      <c r="AU239" s="230" t="s">
        <v>87</v>
      </c>
      <c r="AY239" s="18" t="s">
        <v>122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85</v>
      </c>
      <c r="BK239" s="231">
        <f>ROUND(I239*H239,2)</f>
        <v>0</v>
      </c>
      <c r="BL239" s="18" t="s">
        <v>129</v>
      </c>
      <c r="BM239" s="230" t="s">
        <v>323</v>
      </c>
    </row>
    <row r="240" s="2" customFormat="1">
      <c r="A240" s="39"/>
      <c r="B240" s="40"/>
      <c r="C240" s="41"/>
      <c r="D240" s="232" t="s">
        <v>131</v>
      </c>
      <c r="E240" s="41"/>
      <c r="F240" s="233" t="s">
        <v>324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87</v>
      </c>
    </row>
    <row r="241" s="2" customFormat="1">
      <c r="A241" s="39"/>
      <c r="B241" s="40"/>
      <c r="C241" s="41"/>
      <c r="D241" s="237" t="s">
        <v>133</v>
      </c>
      <c r="E241" s="41"/>
      <c r="F241" s="238" t="s">
        <v>325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133</v>
      </c>
      <c r="AU241" s="18" t="s">
        <v>87</v>
      </c>
    </row>
    <row r="242" s="13" customFormat="1">
      <c r="A242" s="13"/>
      <c r="B242" s="239"/>
      <c r="C242" s="240"/>
      <c r="D242" s="232" t="s">
        <v>135</v>
      </c>
      <c r="E242" s="241" t="s">
        <v>1</v>
      </c>
      <c r="F242" s="242" t="s">
        <v>326</v>
      </c>
      <c r="G242" s="240"/>
      <c r="H242" s="243">
        <v>6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135</v>
      </c>
      <c r="AU242" s="249" t="s">
        <v>87</v>
      </c>
      <c r="AV242" s="13" t="s">
        <v>87</v>
      </c>
      <c r="AW242" s="13" t="s">
        <v>34</v>
      </c>
      <c r="AX242" s="13" t="s">
        <v>85</v>
      </c>
      <c r="AY242" s="249" t="s">
        <v>122</v>
      </c>
    </row>
    <row r="243" s="12" customFormat="1" ht="22.8" customHeight="1">
      <c r="A243" s="12"/>
      <c r="B243" s="203"/>
      <c r="C243" s="204"/>
      <c r="D243" s="205" t="s">
        <v>76</v>
      </c>
      <c r="E243" s="217" t="s">
        <v>163</v>
      </c>
      <c r="F243" s="217" t="s">
        <v>327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SUM(P244:P247)</f>
        <v>0</v>
      </c>
      <c r="Q243" s="211"/>
      <c r="R243" s="212">
        <f>SUM(R244:R247)</f>
        <v>2.0207000000000002</v>
      </c>
      <c r="S243" s="211"/>
      <c r="T243" s="213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85</v>
      </c>
      <c r="AT243" s="215" t="s">
        <v>76</v>
      </c>
      <c r="AU243" s="215" t="s">
        <v>85</v>
      </c>
      <c r="AY243" s="214" t="s">
        <v>122</v>
      </c>
      <c r="BK243" s="216">
        <f>SUM(BK244:BK247)</f>
        <v>0</v>
      </c>
    </row>
    <row r="244" s="2" customFormat="1" ht="16.5" customHeight="1">
      <c r="A244" s="39"/>
      <c r="B244" s="40"/>
      <c r="C244" s="219" t="s">
        <v>328</v>
      </c>
      <c r="D244" s="219" t="s">
        <v>124</v>
      </c>
      <c r="E244" s="220" t="s">
        <v>329</v>
      </c>
      <c r="F244" s="221" t="s">
        <v>330</v>
      </c>
      <c r="G244" s="222" t="s">
        <v>127</v>
      </c>
      <c r="H244" s="223">
        <v>11</v>
      </c>
      <c r="I244" s="224"/>
      <c r="J244" s="225">
        <f>ROUND(I244*H244,2)</f>
        <v>0</v>
      </c>
      <c r="K244" s="221" t="s">
        <v>128</v>
      </c>
      <c r="L244" s="45"/>
      <c r="M244" s="226" t="s">
        <v>1</v>
      </c>
      <c r="N244" s="227" t="s">
        <v>42</v>
      </c>
      <c r="O244" s="92"/>
      <c r="P244" s="228">
        <f>O244*H244</f>
        <v>0</v>
      </c>
      <c r="Q244" s="228">
        <v>0.1837</v>
      </c>
      <c r="R244" s="228">
        <f>Q244*H244</f>
        <v>2.0207000000000002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129</v>
      </c>
      <c r="AT244" s="230" t="s">
        <v>124</v>
      </c>
      <c r="AU244" s="230" t="s">
        <v>87</v>
      </c>
      <c r="AY244" s="18" t="s">
        <v>122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85</v>
      </c>
      <c r="BK244" s="231">
        <f>ROUND(I244*H244,2)</f>
        <v>0</v>
      </c>
      <c r="BL244" s="18" t="s">
        <v>129</v>
      </c>
      <c r="BM244" s="230" t="s">
        <v>331</v>
      </c>
    </row>
    <row r="245" s="2" customFormat="1">
      <c r="A245" s="39"/>
      <c r="B245" s="40"/>
      <c r="C245" s="41"/>
      <c r="D245" s="232" t="s">
        <v>131</v>
      </c>
      <c r="E245" s="41"/>
      <c r="F245" s="233" t="s">
        <v>332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131</v>
      </c>
      <c r="AU245" s="18" t="s">
        <v>87</v>
      </c>
    </row>
    <row r="246" s="2" customFormat="1">
      <c r="A246" s="39"/>
      <c r="B246" s="40"/>
      <c r="C246" s="41"/>
      <c r="D246" s="237" t="s">
        <v>133</v>
      </c>
      <c r="E246" s="41"/>
      <c r="F246" s="238" t="s">
        <v>333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133</v>
      </c>
      <c r="AU246" s="18" t="s">
        <v>87</v>
      </c>
    </row>
    <row r="247" s="13" customFormat="1">
      <c r="A247" s="13"/>
      <c r="B247" s="239"/>
      <c r="C247" s="240"/>
      <c r="D247" s="232" t="s">
        <v>135</v>
      </c>
      <c r="E247" s="241" t="s">
        <v>1</v>
      </c>
      <c r="F247" s="242" t="s">
        <v>334</v>
      </c>
      <c r="G247" s="240"/>
      <c r="H247" s="243">
        <v>11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135</v>
      </c>
      <c r="AU247" s="249" t="s">
        <v>87</v>
      </c>
      <c r="AV247" s="13" t="s">
        <v>87</v>
      </c>
      <c r="AW247" s="13" t="s">
        <v>34</v>
      </c>
      <c r="AX247" s="13" t="s">
        <v>85</v>
      </c>
      <c r="AY247" s="249" t="s">
        <v>122</v>
      </c>
    </row>
    <row r="248" s="12" customFormat="1" ht="22.8" customHeight="1">
      <c r="A248" s="12"/>
      <c r="B248" s="203"/>
      <c r="C248" s="204"/>
      <c r="D248" s="205" t="s">
        <v>76</v>
      </c>
      <c r="E248" s="217" t="s">
        <v>184</v>
      </c>
      <c r="F248" s="217" t="s">
        <v>335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SUM(P249:P269)</f>
        <v>0</v>
      </c>
      <c r="Q248" s="211"/>
      <c r="R248" s="212">
        <f>SUM(R249:R269)</f>
        <v>61.27534399999999</v>
      </c>
      <c r="S248" s="211"/>
      <c r="T248" s="213">
        <f>SUM(T249:T269)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85</v>
      </c>
      <c r="AT248" s="215" t="s">
        <v>76</v>
      </c>
      <c r="AU248" s="215" t="s">
        <v>85</v>
      </c>
      <c r="AY248" s="214" t="s">
        <v>122</v>
      </c>
      <c r="BK248" s="216">
        <f>SUM(BK249:BK269)</f>
        <v>0</v>
      </c>
    </row>
    <row r="249" s="2" customFormat="1" ht="16.5" customHeight="1">
      <c r="A249" s="39"/>
      <c r="B249" s="40"/>
      <c r="C249" s="219" t="s">
        <v>336</v>
      </c>
      <c r="D249" s="219" t="s">
        <v>124</v>
      </c>
      <c r="E249" s="220" t="s">
        <v>337</v>
      </c>
      <c r="F249" s="221" t="s">
        <v>338</v>
      </c>
      <c r="G249" s="222" t="s">
        <v>187</v>
      </c>
      <c r="H249" s="223">
        <v>310</v>
      </c>
      <c r="I249" s="224"/>
      <c r="J249" s="225">
        <f>ROUND(I249*H249,2)</f>
        <v>0</v>
      </c>
      <c r="K249" s="221" t="s">
        <v>128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0.14041999999999999</v>
      </c>
      <c r="R249" s="228">
        <f>Q249*H249</f>
        <v>43.530199999999994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129</v>
      </c>
      <c r="AT249" s="230" t="s">
        <v>124</v>
      </c>
      <c r="AU249" s="230" t="s">
        <v>87</v>
      </c>
      <c r="AY249" s="18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129</v>
      </c>
      <c r="BM249" s="230" t="s">
        <v>339</v>
      </c>
    </row>
    <row r="250" s="2" customFormat="1">
      <c r="A250" s="39"/>
      <c r="B250" s="40"/>
      <c r="C250" s="41"/>
      <c r="D250" s="232" t="s">
        <v>131</v>
      </c>
      <c r="E250" s="41"/>
      <c r="F250" s="233" t="s">
        <v>340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87</v>
      </c>
    </row>
    <row r="251" s="2" customFormat="1">
      <c r="A251" s="39"/>
      <c r="B251" s="40"/>
      <c r="C251" s="41"/>
      <c r="D251" s="237" t="s">
        <v>133</v>
      </c>
      <c r="E251" s="41"/>
      <c r="F251" s="238" t="s">
        <v>341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133</v>
      </c>
      <c r="AU251" s="18" t="s">
        <v>87</v>
      </c>
    </row>
    <row r="252" s="13" customFormat="1">
      <c r="A252" s="13"/>
      <c r="B252" s="239"/>
      <c r="C252" s="240"/>
      <c r="D252" s="232" t="s">
        <v>135</v>
      </c>
      <c r="E252" s="241" t="s">
        <v>1</v>
      </c>
      <c r="F252" s="242" t="s">
        <v>342</v>
      </c>
      <c r="G252" s="240"/>
      <c r="H252" s="243">
        <v>310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135</v>
      </c>
      <c r="AU252" s="249" t="s">
        <v>87</v>
      </c>
      <c r="AV252" s="13" t="s">
        <v>87</v>
      </c>
      <c r="AW252" s="13" t="s">
        <v>34</v>
      </c>
      <c r="AX252" s="13" t="s">
        <v>85</v>
      </c>
      <c r="AY252" s="249" t="s">
        <v>122</v>
      </c>
    </row>
    <row r="253" s="2" customFormat="1" ht="16.5" customHeight="1">
      <c r="A253" s="39"/>
      <c r="B253" s="40"/>
      <c r="C253" s="261" t="s">
        <v>343</v>
      </c>
      <c r="D253" s="261" t="s">
        <v>231</v>
      </c>
      <c r="E253" s="262" t="s">
        <v>344</v>
      </c>
      <c r="F253" s="263" t="s">
        <v>345</v>
      </c>
      <c r="G253" s="264" t="s">
        <v>187</v>
      </c>
      <c r="H253" s="265">
        <v>316.19999999999999</v>
      </c>
      <c r="I253" s="266"/>
      <c r="J253" s="267">
        <f>ROUND(I253*H253,2)</f>
        <v>0</v>
      </c>
      <c r="K253" s="263" t="s">
        <v>128</v>
      </c>
      <c r="L253" s="268"/>
      <c r="M253" s="269" t="s">
        <v>1</v>
      </c>
      <c r="N253" s="270" t="s">
        <v>42</v>
      </c>
      <c r="O253" s="92"/>
      <c r="P253" s="228">
        <f>O253*H253</f>
        <v>0</v>
      </c>
      <c r="Q253" s="228">
        <v>0.056120000000000003</v>
      </c>
      <c r="R253" s="228">
        <f>Q253*H253</f>
        <v>17.745144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177</v>
      </c>
      <c r="AT253" s="230" t="s">
        <v>231</v>
      </c>
      <c r="AU253" s="230" t="s">
        <v>87</v>
      </c>
      <c r="AY253" s="18" t="s">
        <v>122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129</v>
      </c>
      <c r="BM253" s="230" t="s">
        <v>346</v>
      </c>
    </row>
    <row r="254" s="2" customFormat="1">
      <c r="A254" s="39"/>
      <c r="B254" s="40"/>
      <c r="C254" s="41"/>
      <c r="D254" s="232" t="s">
        <v>131</v>
      </c>
      <c r="E254" s="41"/>
      <c r="F254" s="233" t="s">
        <v>345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131</v>
      </c>
      <c r="AU254" s="18" t="s">
        <v>87</v>
      </c>
    </row>
    <row r="255" s="13" customFormat="1">
      <c r="A255" s="13"/>
      <c r="B255" s="239"/>
      <c r="C255" s="240"/>
      <c r="D255" s="232" t="s">
        <v>135</v>
      </c>
      <c r="E255" s="241" t="s">
        <v>1</v>
      </c>
      <c r="F255" s="242" t="s">
        <v>347</v>
      </c>
      <c r="G255" s="240"/>
      <c r="H255" s="243">
        <v>316.19999999999999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135</v>
      </c>
      <c r="AU255" s="249" t="s">
        <v>87</v>
      </c>
      <c r="AV255" s="13" t="s">
        <v>87</v>
      </c>
      <c r="AW255" s="13" t="s">
        <v>34</v>
      </c>
      <c r="AX255" s="13" t="s">
        <v>85</v>
      </c>
      <c r="AY255" s="249" t="s">
        <v>122</v>
      </c>
    </row>
    <row r="256" s="2" customFormat="1" ht="16.5" customHeight="1">
      <c r="A256" s="39"/>
      <c r="B256" s="40"/>
      <c r="C256" s="219" t="s">
        <v>348</v>
      </c>
      <c r="D256" s="219" t="s">
        <v>124</v>
      </c>
      <c r="E256" s="220" t="s">
        <v>349</v>
      </c>
      <c r="F256" s="221" t="s">
        <v>350</v>
      </c>
      <c r="G256" s="222" t="s">
        <v>127</v>
      </c>
      <c r="H256" s="223">
        <v>18</v>
      </c>
      <c r="I256" s="224"/>
      <c r="J256" s="225">
        <f>ROUND(I256*H256,2)</f>
        <v>0</v>
      </c>
      <c r="K256" s="221" t="s">
        <v>128</v>
      </c>
      <c r="L256" s="45"/>
      <c r="M256" s="226" t="s">
        <v>1</v>
      </c>
      <c r="N256" s="227" t="s">
        <v>42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129</v>
      </c>
      <c r="AT256" s="230" t="s">
        <v>124</v>
      </c>
      <c r="AU256" s="230" t="s">
        <v>87</v>
      </c>
      <c r="AY256" s="18" t="s">
        <v>122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85</v>
      </c>
      <c r="BK256" s="231">
        <f>ROUND(I256*H256,2)</f>
        <v>0</v>
      </c>
      <c r="BL256" s="18" t="s">
        <v>129</v>
      </c>
      <c r="BM256" s="230" t="s">
        <v>351</v>
      </c>
    </row>
    <row r="257" s="2" customFormat="1">
      <c r="A257" s="39"/>
      <c r="B257" s="40"/>
      <c r="C257" s="41"/>
      <c r="D257" s="232" t="s">
        <v>131</v>
      </c>
      <c r="E257" s="41"/>
      <c r="F257" s="233" t="s">
        <v>352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131</v>
      </c>
      <c r="AU257" s="18" t="s">
        <v>87</v>
      </c>
    </row>
    <row r="258" s="2" customFormat="1">
      <c r="A258" s="39"/>
      <c r="B258" s="40"/>
      <c r="C258" s="41"/>
      <c r="D258" s="237" t="s">
        <v>133</v>
      </c>
      <c r="E258" s="41"/>
      <c r="F258" s="238" t="s">
        <v>353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133</v>
      </c>
      <c r="AU258" s="18" t="s">
        <v>87</v>
      </c>
    </row>
    <row r="259" s="13" customFormat="1">
      <c r="A259" s="13"/>
      <c r="B259" s="239"/>
      <c r="C259" s="240"/>
      <c r="D259" s="232" t="s">
        <v>135</v>
      </c>
      <c r="E259" s="241" t="s">
        <v>1</v>
      </c>
      <c r="F259" s="242" t="s">
        <v>354</v>
      </c>
      <c r="G259" s="240"/>
      <c r="H259" s="243">
        <v>6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135</v>
      </c>
      <c r="AU259" s="249" t="s">
        <v>87</v>
      </c>
      <c r="AV259" s="13" t="s">
        <v>87</v>
      </c>
      <c r="AW259" s="13" t="s">
        <v>34</v>
      </c>
      <c r="AX259" s="13" t="s">
        <v>77</v>
      </c>
      <c r="AY259" s="249" t="s">
        <v>122</v>
      </c>
    </row>
    <row r="260" s="13" customFormat="1">
      <c r="A260" s="13"/>
      <c r="B260" s="239"/>
      <c r="C260" s="240"/>
      <c r="D260" s="232" t="s">
        <v>135</v>
      </c>
      <c r="E260" s="241" t="s">
        <v>1</v>
      </c>
      <c r="F260" s="242" t="s">
        <v>355</v>
      </c>
      <c r="G260" s="240"/>
      <c r="H260" s="243">
        <v>12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135</v>
      </c>
      <c r="AU260" s="249" t="s">
        <v>87</v>
      </c>
      <c r="AV260" s="13" t="s">
        <v>87</v>
      </c>
      <c r="AW260" s="13" t="s">
        <v>34</v>
      </c>
      <c r="AX260" s="13" t="s">
        <v>77</v>
      </c>
      <c r="AY260" s="249" t="s">
        <v>122</v>
      </c>
    </row>
    <row r="261" s="14" customFormat="1">
      <c r="A261" s="14"/>
      <c r="B261" s="250"/>
      <c r="C261" s="251"/>
      <c r="D261" s="232" t="s">
        <v>135</v>
      </c>
      <c r="E261" s="252" t="s">
        <v>1</v>
      </c>
      <c r="F261" s="253" t="s">
        <v>208</v>
      </c>
      <c r="G261" s="251"/>
      <c r="H261" s="254">
        <v>18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135</v>
      </c>
      <c r="AU261" s="260" t="s">
        <v>87</v>
      </c>
      <c r="AV261" s="14" t="s">
        <v>129</v>
      </c>
      <c r="AW261" s="14" t="s">
        <v>34</v>
      </c>
      <c r="AX261" s="14" t="s">
        <v>85</v>
      </c>
      <c r="AY261" s="260" t="s">
        <v>122</v>
      </c>
    </row>
    <row r="262" s="2" customFormat="1" ht="16.5" customHeight="1">
      <c r="A262" s="39"/>
      <c r="B262" s="40"/>
      <c r="C262" s="219" t="s">
        <v>356</v>
      </c>
      <c r="D262" s="219" t="s">
        <v>124</v>
      </c>
      <c r="E262" s="220" t="s">
        <v>357</v>
      </c>
      <c r="F262" s="221" t="s">
        <v>358</v>
      </c>
      <c r="G262" s="222" t="s">
        <v>127</v>
      </c>
      <c r="H262" s="223">
        <v>15</v>
      </c>
      <c r="I262" s="224"/>
      <c r="J262" s="225">
        <f>ROUND(I262*H262,2)</f>
        <v>0</v>
      </c>
      <c r="K262" s="221" t="s">
        <v>128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129</v>
      </c>
      <c r="AT262" s="230" t="s">
        <v>124</v>
      </c>
      <c r="AU262" s="230" t="s">
        <v>87</v>
      </c>
      <c r="AY262" s="18" t="s">
        <v>122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129</v>
      </c>
      <c r="BM262" s="230" t="s">
        <v>359</v>
      </c>
    </row>
    <row r="263" s="2" customFormat="1">
      <c r="A263" s="39"/>
      <c r="B263" s="40"/>
      <c r="C263" s="41"/>
      <c r="D263" s="232" t="s">
        <v>131</v>
      </c>
      <c r="E263" s="41"/>
      <c r="F263" s="233" t="s">
        <v>360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131</v>
      </c>
      <c r="AU263" s="18" t="s">
        <v>87</v>
      </c>
    </row>
    <row r="264" s="2" customFormat="1">
      <c r="A264" s="39"/>
      <c r="B264" s="40"/>
      <c r="C264" s="41"/>
      <c r="D264" s="237" t="s">
        <v>133</v>
      </c>
      <c r="E264" s="41"/>
      <c r="F264" s="238" t="s">
        <v>361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133</v>
      </c>
      <c r="AU264" s="18" t="s">
        <v>87</v>
      </c>
    </row>
    <row r="265" s="13" customFormat="1">
      <c r="A265" s="13"/>
      <c r="B265" s="239"/>
      <c r="C265" s="240"/>
      <c r="D265" s="232" t="s">
        <v>135</v>
      </c>
      <c r="E265" s="241" t="s">
        <v>1</v>
      </c>
      <c r="F265" s="242" t="s">
        <v>362</v>
      </c>
      <c r="G265" s="240"/>
      <c r="H265" s="243">
        <v>15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135</v>
      </c>
      <c r="AU265" s="249" t="s">
        <v>87</v>
      </c>
      <c r="AV265" s="13" t="s">
        <v>87</v>
      </c>
      <c r="AW265" s="13" t="s">
        <v>34</v>
      </c>
      <c r="AX265" s="13" t="s">
        <v>85</v>
      </c>
      <c r="AY265" s="249" t="s">
        <v>122</v>
      </c>
    </row>
    <row r="266" s="2" customFormat="1" ht="16.5" customHeight="1">
      <c r="A266" s="39"/>
      <c r="B266" s="40"/>
      <c r="C266" s="219" t="s">
        <v>363</v>
      </c>
      <c r="D266" s="219" t="s">
        <v>124</v>
      </c>
      <c r="E266" s="220" t="s">
        <v>364</v>
      </c>
      <c r="F266" s="221" t="s">
        <v>365</v>
      </c>
      <c r="G266" s="222" t="s">
        <v>127</v>
      </c>
      <c r="H266" s="223">
        <v>2</v>
      </c>
      <c r="I266" s="224"/>
      <c r="J266" s="225">
        <f>ROUND(I266*H266,2)</f>
        <v>0</v>
      </c>
      <c r="K266" s="221" t="s">
        <v>128</v>
      </c>
      <c r="L266" s="45"/>
      <c r="M266" s="226" t="s">
        <v>1</v>
      </c>
      <c r="N266" s="227" t="s">
        <v>42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129</v>
      </c>
      <c r="AT266" s="230" t="s">
        <v>124</v>
      </c>
      <c r="AU266" s="230" t="s">
        <v>87</v>
      </c>
      <c r="AY266" s="18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85</v>
      </c>
      <c r="BK266" s="231">
        <f>ROUND(I266*H266,2)</f>
        <v>0</v>
      </c>
      <c r="BL266" s="18" t="s">
        <v>129</v>
      </c>
      <c r="BM266" s="230" t="s">
        <v>366</v>
      </c>
    </row>
    <row r="267" s="2" customFormat="1">
      <c r="A267" s="39"/>
      <c r="B267" s="40"/>
      <c r="C267" s="41"/>
      <c r="D267" s="232" t="s">
        <v>131</v>
      </c>
      <c r="E267" s="41"/>
      <c r="F267" s="233" t="s">
        <v>367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131</v>
      </c>
      <c r="AU267" s="18" t="s">
        <v>87</v>
      </c>
    </row>
    <row r="268" s="2" customFormat="1">
      <c r="A268" s="39"/>
      <c r="B268" s="40"/>
      <c r="C268" s="41"/>
      <c r="D268" s="237" t="s">
        <v>133</v>
      </c>
      <c r="E268" s="41"/>
      <c r="F268" s="238" t="s">
        <v>368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133</v>
      </c>
      <c r="AU268" s="18" t="s">
        <v>87</v>
      </c>
    </row>
    <row r="269" s="13" customFormat="1">
      <c r="A269" s="13"/>
      <c r="B269" s="239"/>
      <c r="C269" s="240"/>
      <c r="D269" s="232" t="s">
        <v>135</v>
      </c>
      <c r="E269" s="241" t="s">
        <v>1</v>
      </c>
      <c r="F269" s="242" t="s">
        <v>369</v>
      </c>
      <c r="G269" s="240"/>
      <c r="H269" s="243">
        <v>2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135</v>
      </c>
      <c r="AU269" s="249" t="s">
        <v>87</v>
      </c>
      <c r="AV269" s="13" t="s">
        <v>87</v>
      </c>
      <c r="AW269" s="13" t="s">
        <v>34</v>
      </c>
      <c r="AX269" s="13" t="s">
        <v>85</v>
      </c>
      <c r="AY269" s="249" t="s">
        <v>122</v>
      </c>
    </row>
    <row r="270" s="12" customFormat="1" ht="22.8" customHeight="1">
      <c r="A270" s="12"/>
      <c r="B270" s="203"/>
      <c r="C270" s="204"/>
      <c r="D270" s="205" t="s">
        <v>76</v>
      </c>
      <c r="E270" s="217" t="s">
        <v>370</v>
      </c>
      <c r="F270" s="217" t="s">
        <v>371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SUM(P271:P297)</f>
        <v>0</v>
      </c>
      <c r="Q270" s="211"/>
      <c r="R270" s="212">
        <f>SUM(R271:R297)</f>
        <v>0</v>
      </c>
      <c r="S270" s="211"/>
      <c r="T270" s="213">
        <f>SUM(T271:T297)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85</v>
      </c>
      <c r="AT270" s="215" t="s">
        <v>76</v>
      </c>
      <c r="AU270" s="215" t="s">
        <v>85</v>
      </c>
      <c r="AY270" s="214" t="s">
        <v>122</v>
      </c>
      <c r="BK270" s="216">
        <f>SUM(BK271:BK297)</f>
        <v>0</v>
      </c>
    </row>
    <row r="271" s="2" customFormat="1" ht="16.5" customHeight="1">
      <c r="A271" s="39"/>
      <c r="B271" s="40"/>
      <c r="C271" s="219" t="s">
        <v>372</v>
      </c>
      <c r="D271" s="219" t="s">
        <v>124</v>
      </c>
      <c r="E271" s="220" t="s">
        <v>373</v>
      </c>
      <c r="F271" s="221" t="s">
        <v>374</v>
      </c>
      <c r="G271" s="222" t="s">
        <v>211</v>
      </c>
      <c r="H271" s="223">
        <v>334.05000000000001</v>
      </c>
      <c r="I271" s="224"/>
      <c r="J271" s="225">
        <f>ROUND(I271*H271,2)</f>
        <v>0</v>
      </c>
      <c r="K271" s="221" t="s">
        <v>128</v>
      </c>
      <c r="L271" s="45"/>
      <c r="M271" s="226" t="s">
        <v>1</v>
      </c>
      <c r="N271" s="227" t="s">
        <v>42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129</v>
      </c>
      <c r="AT271" s="230" t="s">
        <v>124</v>
      </c>
      <c r="AU271" s="230" t="s">
        <v>87</v>
      </c>
      <c r="AY271" s="18" t="s">
        <v>122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85</v>
      </c>
      <c r="BK271" s="231">
        <f>ROUND(I271*H271,2)</f>
        <v>0</v>
      </c>
      <c r="BL271" s="18" t="s">
        <v>129</v>
      </c>
      <c r="BM271" s="230" t="s">
        <v>375</v>
      </c>
    </row>
    <row r="272" s="2" customFormat="1">
      <c r="A272" s="39"/>
      <c r="B272" s="40"/>
      <c r="C272" s="41"/>
      <c r="D272" s="232" t="s">
        <v>131</v>
      </c>
      <c r="E272" s="41"/>
      <c r="F272" s="233" t="s">
        <v>376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131</v>
      </c>
      <c r="AU272" s="18" t="s">
        <v>87</v>
      </c>
    </row>
    <row r="273" s="2" customFormat="1">
      <c r="A273" s="39"/>
      <c r="B273" s="40"/>
      <c r="C273" s="41"/>
      <c r="D273" s="237" t="s">
        <v>133</v>
      </c>
      <c r="E273" s="41"/>
      <c r="F273" s="238" t="s">
        <v>377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133</v>
      </c>
      <c r="AU273" s="18" t="s">
        <v>87</v>
      </c>
    </row>
    <row r="274" s="15" customFormat="1">
      <c r="A274" s="15"/>
      <c r="B274" s="271"/>
      <c r="C274" s="272"/>
      <c r="D274" s="232" t="s">
        <v>135</v>
      </c>
      <c r="E274" s="273" t="s">
        <v>1</v>
      </c>
      <c r="F274" s="274" t="s">
        <v>378</v>
      </c>
      <c r="G274" s="272"/>
      <c r="H274" s="273" t="s">
        <v>1</v>
      </c>
      <c r="I274" s="275"/>
      <c r="J274" s="272"/>
      <c r="K274" s="272"/>
      <c r="L274" s="276"/>
      <c r="M274" s="277"/>
      <c r="N274" s="278"/>
      <c r="O274" s="278"/>
      <c r="P274" s="278"/>
      <c r="Q274" s="278"/>
      <c r="R274" s="278"/>
      <c r="S274" s="278"/>
      <c r="T274" s="27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0" t="s">
        <v>135</v>
      </c>
      <c r="AU274" s="280" t="s">
        <v>87</v>
      </c>
      <c r="AV274" s="15" t="s">
        <v>85</v>
      </c>
      <c r="AW274" s="15" t="s">
        <v>34</v>
      </c>
      <c r="AX274" s="15" t="s">
        <v>77</v>
      </c>
      <c r="AY274" s="280" t="s">
        <v>122</v>
      </c>
    </row>
    <row r="275" s="13" customFormat="1">
      <c r="A275" s="13"/>
      <c r="B275" s="239"/>
      <c r="C275" s="240"/>
      <c r="D275" s="232" t="s">
        <v>135</v>
      </c>
      <c r="E275" s="241" t="s">
        <v>1</v>
      </c>
      <c r="F275" s="242" t="s">
        <v>379</v>
      </c>
      <c r="G275" s="240"/>
      <c r="H275" s="243">
        <v>70.670000000000002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135</v>
      </c>
      <c r="AU275" s="249" t="s">
        <v>87</v>
      </c>
      <c r="AV275" s="13" t="s">
        <v>87</v>
      </c>
      <c r="AW275" s="13" t="s">
        <v>34</v>
      </c>
      <c r="AX275" s="13" t="s">
        <v>77</v>
      </c>
      <c r="AY275" s="249" t="s">
        <v>122</v>
      </c>
    </row>
    <row r="276" s="13" customFormat="1">
      <c r="A276" s="13"/>
      <c r="B276" s="239"/>
      <c r="C276" s="240"/>
      <c r="D276" s="232" t="s">
        <v>135</v>
      </c>
      <c r="E276" s="241" t="s">
        <v>1</v>
      </c>
      <c r="F276" s="242" t="s">
        <v>380</v>
      </c>
      <c r="G276" s="240"/>
      <c r="H276" s="243">
        <v>20.504000000000001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135</v>
      </c>
      <c r="AU276" s="249" t="s">
        <v>87</v>
      </c>
      <c r="AV276" s="13" t="s">
        <v>87</v>
      </c>
      <c r="AW276" s="13" t="s">
        <v>34</v>
      </c>
      <c r="AX276" s="13" t="s">
        <v>77</v>
      </c>
      <c r="AY276" s="249" t="s">
        <v>122</v>
      </c>
    </row>
    <row r="277" s="13" customFormat="1">
      <c r="A277" s="13"/>
      <c r="B277" s="239"/>
      <c r="C277" s="240"/>
      <c r="D277" s="232" t="s">
        <v>135</v>
      </c>
      <c r="E277" s="241" t="s">
        <v>1</v>
      </c>
      <c r="F277" s="242" t="s">
        <v>381</v>
      </c>
      <c r="G277" s="240"/>
      <c r="H277" s="243">
        <v>14.256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135</v>
      </c>
      <c r="AU277" s="249" t="s">
        <v>87</v>
      </c>
      <c r="AV277" s="13" t="s">
        <v>87</v>
      </c>
      <c r="AW277" s="13" t="s">
        <v>34</v>
      </c>
      <c r="AX277" s="13" t="s">
        <v>77</v>
      </c>
      <c r="AY277" s="249" t="s">
        <v>122</v>
      </c>
    </row>
    <row r="278" s="13" customFormat="1">
      <c r="A278" s="13"/>
      <c r="B278" s="239"/>
      <c r="C278" s="240"/>
      <c r="D278" s="232" t="s">
        <v>135</v>
      </c>
      <c r="E278" s="241" t="s">
        <v>1</v>
      </c>
      <c r="F278" s="242" t="s">
        <v>382</v>
      </c>
      <c r="G278" s="240"/>
      <c r="H278" s="243">
        <v>3.52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135</v>
      </c>
      <c r="AU278" s="249" t="s">
        <v>87</v>
      </c>
      <c r="AV278" s="13" t="s">
        <v>87</v>
      </c>
      <c r="AW278" s="13" t="s">
        <v>34</v>
      </c>
      <c r="AX278" s="13" t="s">
        <v>77</v>
      </c>
      <c r="AY278" s="249" t="s">
        <v>122</v>
      </c>
    </row>
    <row r="279" s="16" customFormat="1">
      <c r="A279" s="16"/>
      <c r="B279" s="281"/>
      <c r="C279" s="282"/>
      <c r="D279" s="232" t="s">
        <v>135</v>
      </c>
      <c r="E279" s="283" t="s">
        <v>1</v>
      </c>
      <c r="F279" s="284" t="s">
        <v>383</v>
      </c>
      <c r="G279" s="282"/>
      <c r="H279" s="285">
        <v>108.95</v>
      </c>
      <c r="I279" s="286"/>
      <c r="J279" s="282"/>
      <c r="K279" s="282"/>
      <c r="L279" s="287"/>
      <c r="M279" s="288"/>
      <c r="N279" s="289"/>
      <c r="O279" s="289"/>
      <c r="P279" s="289"/>
      <c r="Q279" s="289"/>
      <c r="R279" s="289"/>
      <c r="S279" s="289"/>
      <c r="T279" s="290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91" t="s">
        <v>135</v>
      </c>
      <c r="AU279" s="291" t="s">
        <v>87</v>
      </c>
      <c r="AV279" s="16" t="s">
        <v>143</v>
      </c>
      <c r="AW279" s="16" t="s">
        <v>34</v>
      </c>
      <c r="AX279" s="16" t="s">
        <v>77</v>
      </c>
      <c r="AY279" s="291" t="s">
        <v>122</v>
      </c>
    </row>
    <row r="280" s="15" customFormat="1">
      <c r="A280" s="15"/>
      <c r="B280" s="271"/>
      <c r="C280" s="272"/>
      <c r="D280" s="232" t="s">
        <v>135</v>
      </c>
      <c r="E280" s="273" t="s">
        <v>1</v>
      </c>
      <c r="F280" s="274" t="s">
        <v>384</v>
      </c>
      <c r="G280" s="272"/>
      <c r="H280" s="273" t="s">
        <v>1</v>
      </c>
      <c r="I280" s="275"/>
      <c r="J280" s="272"/>
      <c r="K280" s="272"/>
      <c r="L280" s="276"/>
      <c r="M280" s="277"/>
      <c r="N280" s="278"/>
      <c r="O280" s="278"/>
      <c r="P280" s="278"/>
      <c r="Q280" s="278"/>
      <c r="R280" s="278"/>
      <c r="S280" s="278"/>
      <c r="T280" s="27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0" t="s">
        <v>135</v>
      </c>
      <c r="AU280" s="280" t="s">
        <v>87</v>
      </c>
      <c r="AV280" s="15" t="s">
        <v>85</v>
      </c>
      <c r="AW280" s="15" t="s">
        <v>34</v>
      </c>
      <c r="AX280" s="15" t="s">
        <v>77</v>
      </c>
      <c r="AY280" s="280" t="s">
        <v>122</v>
      </c>
    </row>
    <row r="281" s="13" customFormat="1">
      <c r="A281" s="13"/>
      <c r="B281" s="239"/>
      <c r="C281" s="240"/>
      <c r="D281" s="232" t="s">
        <v>135</v>
      </c>
      <c r="E281" s="241" t="s">
        <v>1</v>
      </c>
      <c r="F281" s="242" t="s">
        <v>385</v>
      </c>
      <c r="G281" s="240"/>
      <c r="H281" s="243">
        <v>27.899999999999999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135</v>
      </c>
      <c r="AU281" s="249" t="s">
        <v>87</v>
      </c>
      <c r="AV281" s="13" t="s">
        <v>87</v>
      </c>
      <c r="AW281" s="13" t="s">
        <v>34</v>
      </c>
      <c r="AX281" s="13" t="s">
        <v>77</v>
      </c>
      <c r="AY281" s="249" t="s">
        <v>122</v>
      </c>
    </row>
    <row r="282" s="13" customFormat="1">
      <c r="A282" s="13"/>
      <c r="B282" s="239"/>
      <c r="C282" s="240"/>
      <c r="D282" s="232" t="s">
        <v>135</v>
      </c>
      <c r="E282" s="241" t="s">
        <v>1</v>
      </c>
      <c r="F282" s="242" t="s">
        <v>386</v>
      </c>
      <c r="G282" s="240"/>
      <c r="H282" s="243">
        <v>81.879999999999995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135</v>
      </c>
      <c r="AU282" s="249" t="s">
        <v>87</v>
      </c>
      <c r="AV282" s="13" t="s">
        <v>87</v>
      </c>
      <c r="AW282" s="13" t="s">
        <v>34</v>
      </c>
      <c r="AX282" s="13" t="s">
        <v>77</v>
      </c>
      <c r="AY282" s="249" t="s">
        <v>122</v>
      </c>
    </row>
    <row r="283" s="13" customFormat="1">
      <c r="A283" s="13"/>
      <c r="B283" s="239"/>
      <c r="C283" s="240"/>
      <c r="D283" s="232" t="s">
        <v>135</v>
      </c>
      <c r="E283" s="241" t="s">
        <v>1</v>
      </c>
      <c r="F283" s="242" t="s">
        <v>387</v>
      </c>
      <c r="G283" s="240"/>
      <c r="H283" s="243">
        <v>115.31999999999999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135</v>
      </c>
      <c r="AU283" s="249" t="s">
        <v>87</v>
      </c>
      <c r="AV283" s="13" t="s">
        <v>87</v>
      </c>
      <c r="AW283" s="13" t="s">
        <v>34</v>
      </c>
      <c r="AX283" s="13" t="s">
        <v>77</v>
      </c>
      <c r="AY283" s="249" t="s">
        <v>122</v>
      </c>
    </row>
    <row r="284" s="16" customFormat="1">
      <c r="A284" s="16"/>
      <c r="B284" s="281"/>
      <c r="C284" s="282"/>
      <c r="D284" s="232" t="s">
        <v>135</v>
      </c>
      <c r="E284" s="283" t="s">
        <v>1</v>
      </c>
      <c r="F284" s="284" t="s">
        <v>383</v>
      </c>
      <c r="G284" s="282"/>
      <c r="H284" s="285">
        <v>225.09999999999999</v>
      </c>
      <c r="I284" s="286"/>
      <c r="J284" s="282"/>
      <c r="K284" s="282"/>
      <c r="L284" s="287"/>
      <c r="M284" s="288"/>
      <c r="N284" s="289"/>
      <c r="O284" s="289"/>
      <c r="P284" s="289"/>
      <c r="Q284" s="289"/>
      <c r="R284" s="289"/>
      <c r="S284" s="289"/>
      <c r="T284" s="290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1" t="s">
        <v>135</v>
      </c>
      <c r="AU284" s="291" t="s">
        <v>87</v>
      </c>
      <c r="AV284" s="16" t="s">
        <v>143</v>
      </c>
      <c r="AW284" s="16" t="s">
        <v>34</v>
      </c>
      <c r="AX284" s="16" t="s">
        <v>77</v>
      </c>
      <c r="AY284" s="291" t="s">
        <v>122</v>
      </c>
    </row>
    <row r="285" s="14" customFormat="1">
      <c r="A285" s="14"/>
      <c r="B285" s="250"/>
      <c r="C285" s="251"/>
      <c r="D285" s="232" t="s">
        <v>135</v>
      </c>
      <c r="E285" s="252" t="s">
        <v>1</v>
      </c>
      <c r="F285" s="253" t="s">
        <v>208</v>
      </c>
      <c r="G285" s="251"/>
      <c r="H285" s="254">
        <v>334.04999999999995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135</v>
      </c>
      <c r="AU285" s="260" t="s">
        <v>87</v>
      </c>
      <c r="AV285" s="14" t="s">
        <v>129</v>
      </c>
      <c r="AW285" s="14" t="s">
        <v>34</v>
      </c>
      <c r="AX285" s="14" t="s">
        <v>85</v>
      </c>
      <c r="AY285" s="260" t="s">
        <v>122</v>
      </c>
    </row>
    <row r="286" s="2" customFormat="1" ht="16.5" customHeight="1">
      <c r="A286" s="39"/>
      <c r="B286" s="40"/>
      <c r="C286" s="219" t="s">
        <v>388</v>
      </c>
      <c r="D286" s="219" t="s">
        <v>124</v>
      </c>
      <c r="E286" s="220" t="s">
        <v>389</v>
      </c>
      <c r="F286" s="221" t="s">
        <v>390</v>
      </c>
      <c r="G286" s="222" t="s">
        <v>211</v>
      </c>
      <c r="H286" s="223">
        <v>3006.4499999999998</v>
      </c>
      <c r="I286" s="224"/>
      <c r="J286" s="225">
        <f>ROUND(I286*H286,2)</f>
        <v>0</v>
      </c>
      <c r="K286" s="221" t="s">
        <v>128</v>
      </c>
      <c r="L286" s="45"/>
      <c r="M286" s="226" t="s">
        <v>1</v>
      </c>
      <c r="N286" s="227" t="s">
        <v>42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129</v>
      </c>
      <c r="AT286" s="230" t="s">
        <v>124</v>
      </c>
      <c r="AU286" s="230" t="s">
        <v>87</v>
      </c>
      <c r="AY286" s="18" t="s">
        <v>122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85</v>
      </c>
      <c r="BK286" s="231">
        <f>ROUND(I286*H286,2)</f>
        <v>0</v>
      </c>
      <c r="BL286" s="18" t="s">
        <v>129</v>
      </c>
      <c r="BM286" s="230" t="s">
        <v>391</v>
      </c>
    </row>
    <row r="287" s="2" customFormat="1">
      <c r="A287" s="39"/>
      <c r="B287" s="40"/>
      <c r="C287" s="41"/>
      <c r="D287" s="232" t="s">
        <v>131</v>
      </c>
      <c r="E287" s="41"/>
      <c r="F287" s="233" t="s">
        <v>392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131</v>
      </c>
      <c r="AU287" s="18" t="s">
        <v>87</v>
      </c>
    </row>
    <row r="288" s="2" customFormat="1">
      <c r="A288" s="39"/>
      <c r="B288" s="40"/>
      <c r="C288" s="41"/>
      <c r="D288" s="237" t="s">
        <v>133</v>
      </c>
      <c r="E288" s="41"/>
      <c r="F288" s="238" t="s">
        <v>393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133</v>
      </c>
      <c r="AU288" s="18" t="s">
        <v>87</v>
      </c>
    </row>
    <row r="289" s="13" customFormat="1">
      <c r="A289" s="13"/>
      <c r="B289" s="239"/>
      <c r="C289" s="240"/>
      <c r="D289" s="232" t="s">
        <v>135</v>
      </c>
      <c r="E289" s="241" t="s">
        <v>1</v>
      </c>
      <c r="F289" s="242" t="s">
        <v>394</v>
      </c>
      <c r="G289" s="240"/>
      <c r="H289" s="243">
        <v>3006.4499999999998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135</v>
      </c>
      <c r="AU289" s="249" t="s">
        <v>87</v>
      </c>
      <c r="AV289" s="13" t="s">
        <v>87</v>
      </c>
      <c r="AW289" s="13" t="s">
        <v>34</v>
      </c>
      <c r="AX289" s="13" t="s">
        <v>85</v>
      </c>
      <c r="AY289" s="249" t="s">
        <v>122</v>
      </c>
    </row>
    <row r="290" s="2" customFormat="1" ht="24.15" customHeight="1">
      <c r="A290" s="39"/>
      <c r="B290" s="40"/>
      <c r="C290" s="219" t="s">
        <v>395</v>
      </c>
      <c r="D290" s="219" t="s">
        <v>124</v>
      </c>
      <c r="E290" s="220" t="s">
        <v>396</v>
      </c>
      <c r="F290" s="221" t="s">
        <v>397</v>
      </c>
      <c r="G290" s="222" t="s">
        <v>211</v>
      </c>
      <c r="H290" s="223">
        <v>108.95</v>
      </c>
      <c r="I290" s="224"/>
      <c r="J290" s="225">
        <f>ROUND(I290*H290,2)</f>
        <v>0</v>
      </c>
      <c r="K290" s="221" t="s">
        <v>128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129</v>
      </c>
      <c r="AT290" s="230" t="s">
        <v>124</v>
      </c>
      <c r="AU290" s="230" t="s">
        <v>87</v>
      </c>
      <c r="AY290" s="18" t="s">
        <v>122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85</v>
      </c>
      <c r="BK290" s="231">
        <f>ROUND(I290*H290,2)</f>
        <v>0</v>
      </c>
      <c r="BL290" s="18" t="s">
        <v>129</v>
      </c>
      <c r="BM290" s="230" t="s">
        <v>398</v>
      </c>
    </row>
    <row r="291" s="2" customFormat="1">
      <c r="A291" s="39"/>
      <c r="B291" s="40"/>
      <c r="C291" s="41"/>
      <c r="D291" s="232" t="s">
        <v>131</v>
      </c>
      <c r="E291" s="41"/>
      <c r="F291" s="233" t="s">
        <v>399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87</v>
      </c>
    </row>
    <row r="292" s="2" customFormat="1">
      <c r="A292" s="39"/>
      <c r="B292" s="40"/>
      <c r="C292" s="41"/>
      <c r="D292" s="237" t="s">
        <v>133</v>
      </c>
      <c r="E292" s="41"/>
      <c r="F292" s="238" t="s">
        <v>400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133</v>
      </c>
      <c r="AU292" s="18" t="s">
        <v>87</v>
      </c>
    </row>
    <row r="293" s="13" customFormat="1">
      <c r="A293" s="13"/>
      <c r="B293" s="239"/>
      <c r="C293" s="240"/>
      <c r="D293" s="232" t="s">
        <v>135</v>
      </c>
      <c r="E293" s="241" t="s">
        <v>1</v>
      </c>
      <c r="F293" s="242" t="s">
        <v>401</v>
      </c>
      <c r="G293" s="240"/>
      <c r="H293" s="243">
        <v>108.95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135</v>
      </c>
      <c r="AU293" s="249" t="s">
        <v>87</v>
      </c>
      <c r="AV293" s="13" t="s">
        <v>87</v>
      </c>
      <c r="AW293" s="13" t="s">
        <v>34</v>
      </c>
      <c r="AX293" s="13" t="s">
        <v>85</v>
      </c>
      <c r="AY293" s="249" t="s">
        <v>122</v>
      </c>
    </row>
    <row r="294" s="2" customFormat="1" ht="24.15" customHeight="1">
      <c r="A294" s="39"/>
      <c r="B294" s="40"/>
      <c r="C294" s="219" t="s">
        <v>402</v>
      </c>
      <c r="D294" s="219" t="s">
        <v>124</v>
      </c>
      <c r="E294" s="220" t="s">
        <v>403</v>
      </c>
      <c r="F294" s="221" t="s">
        <v>404</v>
      </c>
      <c r="G294" s="222" t="s">
        <v>211</v>
      </c>
      <c r="H294" s="223">
        <v>225.09999999999999</v>
      </c>
      <c r="I294" s="224"/>
      <c r="J294" s="225">
        <f>ROUND(I294*H294,2)</f>
        <v>0</v>
      </c>
      <c r="K294" s="221" t="s">
        <v>128</v>
      </c>
      <c r="L294" s="45"/>
      <c r="M294" s="226" t="s">
        <v>1</v>
      </c>
      <c r="N294" s="227" t="s">
        <v>42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129</v>
      </c>
      <c r="AT294" s="230" t="s">
        <v>124</v>
      </c>
      <c r="AU294" s="230" t="s">
        <v>87</v>
      </c>
      <c r="AY294" s="18" t="s">
        <v>122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85</v>
      </c>
      <c r="BK294" s="231">
        <f>ROUND(I294*H294,2)</f>
        <v>0</v>
      </c>
      <c r="BL294" s="18" t="s">
        <v>129</v>
      </c>
      <c r="BM294" s="230" t="s">
        <v>405</v>
      </c>
    </row>
    <row r="295" s="2" customFormat="1">
      <c r="A295" s="39"/>
      <c r="B295" s="40"/>
      <c r="C295" s="41"/>
      <c r="D295" s="232" t="s">
        <v>131</v>
      </c>
      <c r="E295" s="41"/>
      <c r="F295" s="233" t="s">
        <v>213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131</v>
      </c>
      <c r="AU295" s="18" t="s">
        <v>87</v>
      </c>
    </row>
    <row r="296" s="2" customFormat="1">
      <c r="A296" s="39"/>
      <c r="B296" s="40"/>
      <c r="C296" s="41"/>
      <c r="D296" s="237" t="s">
        <v>133</v>
      </c>
      <c r="E296" s="41"/>
      <c r="F296" s="238" t="s">
        <v>406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133</v>
      </c>
      <c r="AU296" s="18" t="s">
        <v>87</v>
      </c>
    </row>
    <row r="297" s="13" customFormat="1">
      <c r="A297" s="13"/>
      <c r="B297" s="239"/>
      <c r="C297" s="240"/>
      <c r="D297" s="232" t="s">
        <v>135</v>
      </c>
      <c r="E297" s="241" t="s">
        <v>1</v>
      </c>
      <c r="F297" s="242" t="s">
        <v>407</v>
      </c>
      <c r="G297" s="240"/>
      <c r="H297" s="243">
        <v>225.09999999999999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135</v>
      </c>
      <c r="AU297" s="249" t="s">
        <v>87</v>
      </c>
      <c r="AV297" s="13" t="s">
        <v>87</v>
      </c>
      <c r="AW297" s="13" t="s">
        <v>34</v>
      </c>
      <c r="AX297" s="13" t="s">
        <v>85</v>
      </c>
      <c r="AY297" s="249" t="s">
        <v>122</v>
      </c>
    </row>
    <row r="298" s="12" customFormat="1" ht="22.8" customHeight="1">
      <c r="A298" s="12"/>
      <c r="B298" s="203"/>
      <c r="C298" s="204"/>
      <c r="D298" s="205" t="s">
        <v>76</v>
      </c>
      <c r="E298" s="217" t="s">
        <v>408</v>
      </c>
      <c r="F298" s="217" t="s">
        <v>409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SUM(P299:P301)</f>
        <v>0</v>
      </c>
      <c r="Q298" s="211"/>
      <c r="R298" s="212">
        <f>SUM(R299:R301)</f>
        <v>0</v>
      </c>
      <c r="S298" s="211"/>
      <c r="T298" s="213">
        <f>SUM(T299:T301)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85</v>
      </c>
      <c r="AT298" s="215" t="s">
        <v>76</v>
      </c>
      <c r="AU298" s="215" t="s">
        <v>85</v>
      </c>
      <c r="AY298" s="214" t="s">
        <v>122</v>
      </c>
      <c r="BK298" s="216">
        <f>SUM(BK299:BK301)</f>
        <v>0</v>
      </c>
    </row>
    <row r="299" s="2" customFormat="1" ht="16.5" customHeight="1">
      <c r="A299" s="39"/>
      <c r="B299" s="40"/>
      <c r="C299" s="219" t="s">
        <v>410</v>
      </c>
      <c r="D299" s="219" t="s">
        <v>124</v>
      </c>
      <c r="E299" s="220" t="s">
        <v>411</v>
      </c>
      <c r="F299" s="221" t="s">
        <v>412</v>
      </c>
      <c r="G299" s="222" t="s">
        <v>211</v>
      </c>
      <c r="H299" s="223">
        <v>201.28999999999999</v>
      </c>
      <c r="I299" s="224"/>
      <c r="J299" s="225">
        <f>ROUND(I299*H299,2)</f>
        <v>0</v>
      </c>
      <c r="K299" s="221" t="s">
        <v>128</v>
      </c>
      <c r="L299" s="45"/>
      <c r="M299" s="226" t="s">
        <v>1</v>
      </c>
      <c r="N299" s="227" t="s">
        <v>42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129</v>
      </c>
      <c r="AT299" s="230" t="s">
        <v>124</v>
      </c>
      <c r="AU299" s="230" t="s">
        <v>87</v>
      </c>
      <c r="AY299" s="18" t="s">
        <v>122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85</v>
      </c>
      <c r="BK299" s="231">
        <f>ROUND(I299*H299,2)</f>
        <v>0</v>
      </c>
      <c r="BL299" s="18" t="s">
        <v>129</v>
      </c>
      <c r="BM299" s="230" t="s">
        <v>413</v>
      </c>
    </row>
    <row r="300" s="2" customFormat="1">
      <c r="A300" s="39"/>
      <c r="B300" s="40"/>
      <c r="C300" s="41"/>
      <c r="D300" s="232" t="s">
        <v>131</v>
      </c>
      <c r="E300" s="41"/>
      <c r="F300" s="233" t="s">
        <v>414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87</v>
      </c>
    </row>
    <row r="301" s="2" customFormat="1">
      <c r="A301" s="39"/>
      <c r="B301" s="40"/>
      <c r="C301" s="41"/>
      <c r="D301" s="237" t="s">
        <v>133</v>
      </c>
      <c r="E301" s="41"/>
      <c r="F301" s="238" t="s">
        <v>415</v>
      </c>
      <c r="G301" s="41"/>
      <c r="H301" s="41"/>
      <c r="I301" s="234"/>
      <c r="J301" s="41"/>
      <c r="K301" s="41"/>
      <c r="L301" s="45"/>
      <c r="M301" s="292"/>
      <c r="N301" s="293"/>
      <c r="O301" s="294"/>
      <c r="P301" s="294"/>
      <c r="Q301" s="294"/>
      <c r="R301" s="294"/>
      <c r="S301" s="294"/>
      <c r="T301" s="295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133</v>
      </c>
      <c r="AU301" s="18" t="s">
        <v>87</v>
      </c>
    </row>
    <row r="302" s="2" customFormat="1" ht="6.96" customHeight="1">
      <c r="A302" s="39"/>
      <c r="B302" s="67"/>
      <c r="C302" s="68"/>
      <c r="D302" s="68"/>
      <c r="E302" s="68"/>
      <c r="F302" s="68"/>
      <c r="G302" s="68"/>
      <c r="H302" s="68"/>
      <c r="I302" s="68"/>
      <c r="J302" s="68"/>
      <c r="K302" s="68"/>
      <c r="L302" s="45"/>
      <c r="M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</sheetData>
  <sheetProtection sheet="1" autoFilter="0" formatColumns="0" formatRows="0" objects="1" scenarios="1" spinCount="100000" saltValue="4MkCPtzRmURDEz6zEER5e8cTE7nt2UZsSpTmOID5g4r/pDizueShmgq3LhZ4YTNG3UFDruiWXSEq4OXTpapKUA==" hashValue="cJoAHDc+jPoookT+XmNeVUwTQMxcf+1KVlz+RodVZHucuuia4SqhKCBxaf3FwQXWoNG0TZ6RxmSH/QiTsoj9/Q==" algorithmName="SHA-512" password="CC35"/>
  <autoFilter ref="C122:K3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3106142"/>
    <hyperlink ref="F132" r:id="rId2" display="https://podminky.urs.cz/item/CS_URS_2025_02/113106144"/>
    <hyperlink ref="F136" r:id="rId3" display="https://podminky.urs.cz/item/CS_URS_2025_02/113106146"/>
    <hyperlink ref="F140" r:id="rId4" display="https://podminky.urs.cz/item/CS_URS_2025_02/113106185"/>
    <hyperlink ref="F144" r:id="rId5" display="https://podminky.urs.cz/item/CS_URS_2025_02/113107161"/>
    <hyperlink ref="F148" r:id="rId6" display="https://podminky.urs.cz/item/CS_URS_2025_02/113107163"/>
    <hyperlink ref="F152" r:id="rId7" display="https://podminky.urs.cz/item/CS_URS_2025_02/113107164"/>
    <hyperlink ref="F156" r:id="rId8" display="https://podminky.urs.cz/item/CS_URS_2025_02/113107330"/>
    <hyperlink ref="F160" r:id="rId9" display="https://podminky.urs.cz/item/CS_URS_2025_02/113204111"/>
    <hyperlink ref="F164" r:id="rId10" display="https://podminky.urs.cz/item/CS_URS_2025_02/122351103"/>
    <hyperlink ref="F168" r:id="rId11" display="https://podminky.urs.cz/item/CS_URS_2025_02/162751117"/>
    <hyperlink ref="F174" r:id="rId12" display="https://podminky.urs.cz/item/CS_URS_2025_02/171201231"/>
    <hyperlink ref="F178" r:id="rId13" display="https://podminky.urs.cz/item/CS_URS_2025_02/171251201"/>
    <hyperlink ref="F182" r:id="rId14" display="https://podminky.urs.cz/item/CS_URS_2025_02/174151101"/>
    <hyperlink ref="F189" r:id="rId15" display="https://podminky.urs.cz/item/CS_URS_2025_02/181311103"/>
    <hyperlink ref="F193" r:id="rId16" display="https://podminky.urs.cz/item/CS_URS_2025_02/181411131"/>
    <hyperlink ref="F203" r:id="rId17" display="https://podminky.urs.cz/item/CS_URS_2025_02/181951112"/>
    <hyperlink ref="F208" r:id="rId18" display="https://podminky.urs.cz/item/CS_URS_2025_02/564851111"/>
    <hyperlink ref="F214" r:id="rId19" display="https://podminky.urs.cz/item/CS_URS_2025_02/567122111"/>
    <hyperlink ref="F218" r:id="rId20" display="https://podminky.urs.cz/item/CS_URS_2025_02/591211111"/>
    <hyperlink ref="F222" r:id="rId21" display="https://podminky.urs.cz/item/CS_URS_2025_02/596211213"/>
    <hyperlink ref="F237" r:id="rId22" display="https://podminky.urs.cz/item/CS_URS_2025_02/596412211"/>
    <hyperlink ref="F241" r:id="rId23" display="https://podminky.urs.cz/item/CS_URS_2025_02/596811120"/>
    <hyperlink ref="F246" r:id="rId24" display="https://podminky.urs.cz/item/CS_URS_2025_02/637121111"/>
    <hyperlink ref="F251" r:id="rId25" display="https://podminky.urs.cz/item/CS_URS_2025_02/916231213"/>
    <hyperlink ref="F258" r:id="rId26" display="https://podminky.urs.cz/item/CS_URS_2025_02/979054441"/>
    <hyperlink ref="F264" r:id="rId27" display="https://podminky.urs.cz/item/CS_URS_2025_02/979054451"/>
    <hyperlink ref="F268" r:id="rId28" display="https://podminky.urs.cz/item/CS_URS_2025_02/979071121"/>
    <hyperlink ref="F273" r:id="rId29" display="https://podminky.urs.cz/item/CS_URS_2025_02/997211511"/>
    <hyperlink ref="F288" r:id="rId30" display="https://podminky.urs.cz/item/CS_URS_2025_02/997211519"/>
    <hyperlink ref="F292" r:id="rId31" display="https://podminky.urs.cz/item/CS_URS_2025_02/997221861"/>
    <hyperlink ref="F296" r:id="rId32" display="https://podminky.urs.cz/item/CS_URS_2025_02/997221873"/>
    <hyperlink ref="F301" r:id="rId33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U Padělků,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416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7. 9. 2025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U Padělků,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7. 9. 2025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416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417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418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419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U Padělků, chodník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7. 9. 2025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108</v>
      </c>
      <c r="D119" s="195" t="s">
        <v>62</v>
      </c>
      <c r="E119" s="195" t="s">
        <v>58</v>
      </c>
      <c r="F119" s="195" t="s">
        <v>59</v>
      </c>
      <c r="G119" s="195" t="s">
        <v>109</v>
      </c>
      <c r="H119" s="195" t="s">
        <v>110</v>
      </c>
      <c r="I119" s="195" t="s">
        <v>111</v>
      </c>
      <c r="J119" s="195" t="s">
        <v>97</v>
      </c>
      <c r="K119" s="196" t="s">
        <v>112</v>
      </c>
      <c r="L119" s="197"/>
      <c r="M119" s="101" t="s">
        <v>1</v>
      </c>
      <c r="N119" s="102" t="s">
        <v>41</v>
      </c>
      <c r="O119" s="102" t="s">
        <v>113</v>
      </c>
      <c r="P119" s="102" t="s">
        <v>114</v>
      </c>
      <c r="Q119" s="102" t="s">
        <v>115</v>
      </c>
      <c r="R119" s="102" t="s">
        <v>116</v>
      </c>
      <c r="S119" s="102" t="s">
        <v>117</v>
      </c>
      <c r="T119" s="103" t="s">
        <v>118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119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99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88</v>
      </c>
      <c r="F121" s="206" t="s">
        <v>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156</v>
      </c>
      <c r="AT121" s="215" t="s">
        <v>76</v>
      </c>
      <c r="AU121" s="215" t="s">
        <v>77</v>
      </c>
      <c r="AY121" s="214" t="s">
        <v>122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420</v>
      </c>
      <c r="F122" s="217" t="s">
        <v>421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156</v>
      </c>
      <c r="AT122" s="215" t="s">
        <v>76</v>
      </c>
      <c r="AU122" s="215" t="s">
        <v>85</v>
      </c>
      <c r="AY122" s="214" t="s">
        <v>122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124</v>
      </c>
      <c r="E123" s="220" t="s">
        <v>422</v>
      </c>
      <c r="F123" s="221" t="s">
        <v>423</v>
      </c>
      <c r="G123" s="222" t="s">
        <v>424</v>
      </c>
      <c r="H123" s="223">
        <v>1</v>
      </c>
      <c r="I123" s="224"/>
      <c r="J123" s="225">
        <f>ROUND(I123*H123,2)</f>
        <v>0</v>
      </c>
      <c r="K123" s="221" t="s">
        <v>425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426</v>
      </c>
      <c r="AT123" s="230" t="s">
        <v>124</v>
      </c>
      <c r="AU123" s="230" t="s">
        <v>87</v>
      </c>
      <c r="AY123" s="18" t="s">
        <v>122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426</v>
      </c>
      <c r="BM123" s="230" t="s">
        <v>427</v>
      </c>
    </row>
    <row r="124" s="2" customFormat="1">
      <c r="A124" s="39"/>
      <c r="B124" s="40"/>
      <c r="C124" s="41"/>
      <c r="D124" s="232" t="s">
        <v>131</v>
      </c>
      <c r="E124" s="41"/>
      <c r="F124" s="233" t="s">
        <v>423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87</v>
      </c>
    </row>
    <row r="125" s="13" customFormat="1">
      <c r="A125" s="13"/>
      <c r="B125" s="239"/>
      <c r="C125" s="240"/>
      <c r="D125" s="232" t="s">
        <v>135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135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122</v>
      </c>
    </row>
    <row r="126" s="2" customFormat="1" ht="16.5" customHeight="1">
      <c r="A126" s="39"/>
      <c r="B126" s="40"/>
      <c r="C126" s="219" t="s">
        <v>87</v>
      </c>
      <c r="D126" s="219" t="s">
        <v>124</v>
      </c>
      <c r="E126" s="220" t="s">
        <v>428</v>
      </c>
      <c r="F126" s="221" t="s">
        <v>429</v>
      </c>
      <c r="G126" s="222" t="s">
        <v>424</v>
      </c>
      <c r="H126" s="223">
        <v>1</v>
      </c>
      <c r="I126" s="224"/>
      <c r="J126" s="225">
        <f>ROUND(I126*H126,2)</f>
        <v>0</v>
      </c>
      <c r="K126" s="221" t="s">
        <v>425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426</v>
      </c>
      <c r="AT126" s="230" t="s">
        <v>124</v>
      </c>
      <c r="AU126" s="230" t="s">
        <v>87</v>
      </c>
      <c r="AY126" s="18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426</v>
      </c>
      <c r="BM126" s="230" t="s">
        <v>430</v>
      </c>
    </row>
    <row r="127" s="2" customFormat="1">
      <c r="A127" s="39"/>
      <c r="B127" s="40"/>
      <c r="C127" s="41"/>
      <c r="D127" s="232" t="s">
        <v>131</v>
      </c>
      <c r="E127" s="41"/>
      <c r="F127" s="233" t="s">
        <v>429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87</v>
      </c>
    </row>
    <row r="128" s="13" customFormat="1">
      <c r="A128" s="13"/>
      <c r="B128" s="239"/>
      <c r="C128" s="240"/>
      <c r="D128" s="232" t="s">
        <v>135</v>
      </c>
      <c r="E128" s="241" t="s">
        <v>1</v>
      </c>
      <c r="F128" s="242" t="s">
        <v>431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135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122</v>
      </c>
    </row>
    <row r="129" s="2" customFormat="1" ht="16.5" customHeight="1">
      <c r="A129" s="39"/>
      <c r="B129" s="40"/>
      <c r="C129" s="219" t="s">
        <v>143</v>
      </c>
      <c r="D129" s="219" t="s">
        <v>124</v>
      </c>
      <c r="E129" s="220" t="s">
        <v>432</v>
      </c>
      <c r="F129" s="221" t="s">
        <v>433</v>
      </c>
      <c r="G129" s="222" t="s">
        <v>424</v>
      </c>
      <c r="H129" s="223">
        <v>1</v>
      </c>
      <c r="I129" s="224"/>
      <c r="J129" s="225">
        <f>ROUND(I129*H129,2)</f>
        <v>0</v>
      </c>
      <c r="K129" s="221" t="s">
        <v>425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426</v>
      </c>
      <c r="AT129" s="230" t="s">
        <v>124</v>
      </c>
      <c r="AU129" s="230" t="s">
        <v>87</v>
      </c>
      <c r="AY129" s="18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426</v>
      </c>
      <c r="BM129" s="230" t="s">
        <v>434</v>
      </c>
    </row>
    <row r="130" s="2" customFormat="1">
      <c r="A130" s="39"/>
      <c r="B130" s="40"/>
      <c r="C130" s="41"/>
      <c r="D130" s="232" t="s">
        <v>131</v>
      </c>
      <c r="E130" s="41"/>
      <c r="F130" s="233" t="s">
        <v>433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87</v>
      </c>
    </row>
    <row r="131" s="13" customFormat="1">
      <c r="A131" s="13"/>
      <c r="B131" s="239"/>
      <c r="C131" s="240"/>
      <c r="D131" s="232" t="s">
        <v>135</v>
      </c>
      <c r="E131" s="241" t="s">
        <v>1</v>
      </c>
      <c r="F131" s="242" t="s">
        <v>435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135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122</v>
      </c>
    </row>
    <row r="132" s="2" customFormat="1" ht="16.5" customHeight="1">
      <c r="A132" s="39"/>
      <c r="B132" s="40"/>
      <c r="C132" s="219" t="s">
        <v>129</v>
      </c>
      <c r="D132" s="219" t="s">
        <v>124</v>
      </c>
      <c r="E132" s="220" t="s">
        <v>436</v>
      </c>
      <c r="F132" s="221" t="s">
        <v>437</v>
      </c>
      <c r="G132" s="222" t="s">
        <v>424</v>
      </c>
      <c r="H132" s="223">
        <v>1</v>
      </c>
      <c r="I132" s="224"/>
      <c r="J132" s="225">
        <f>ROUND(I132*H132,2)</f>
        <v>0</v>
      </c>
      <c r="K132" s="221" t="s">
        <v>425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426</v>
      </c>
      <c r="AT132" s="230" t="s">
        <v>124</v>
      </c>
      <c r="AU132" s="230" t="s">
        <v>87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426</v>
      </c>
      <c r="BM132" s="230" t="s">
        <v>438</v>
      </c>
    </row>
    <row r="133" s="2" customFormat="1">
      <c r="A133" s="39"/>
      <c r="B133" s="40"/>
      <c r="C133" s="41"/>
      <c r="D133" s="232" t="s">
        <v>131</v>
      </c>
      <c r="E133" s="41"/>
      <c r="F133" s="233" t="s">
        <v>437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87</v>
      </c>
    </row>
    <row r="134" s="13" customFormat="1">
      <c r="A134" s="13"/>
      <c r="B134" s="239"/>
      <c r="C134" s="240"/>
      <c r="D134" s="232" t="s">
        <v>135</v>
      </c>
      <c r="E134" s="241" t="s">
        <v>1</v>
      </c>
      <c r="F134" s="242" t="s">
        <v>439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135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122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440</v>
      </c>
      <c r="F135" s="217" t="s">
        <v>441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156</v>
      </c>
      <c r="AT135" s="215" t="s">
        <v>76</v>
      </c>
      <c r="AU135" s="215" t="s">
        <v>85</v>
      </c>
      <c r="AY135" s="214" t="s">
        <v>122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156</v>
      </c>
      <c r="D136" s="219" t="s">
        <v>124</v>
      </c>
      <c r="E136" s="220" t="s">
        <v>442</v>
      </c>
      <c r="F136" s="221" t="s">
        <v>443</v>
      </c>
      <c r="G136" s="222" t="s">
        <v>424</v>
      </c>
      <c r="H136" s="223">
        <v>1</v>
      </c>
      <c r="I136" s="224"/>
      <c r="J136" s="225">
        <f>ROUND(I136*H136,2)</f>
        <v>0</v>
      </c>
      <c r="K136" s="221" t="s">
        <v>425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426</v>
      </c>
      <c r="AT136" s="230" t="s">
        <v>124</v>
      </c>
      <c r="AU136" s="230" t="s">
        <v>87</v>
      </c>
      <c r="AY136" s="18" t="s">
        <v>122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426</v>
      </c>
      <c r="BM136" s="230" t="s">
        <v>444</v>
      </c>
    </row>
    <row r="137" s="2" customFormat="1">
      <c r="A137" s="39"/>
      <c r="B137" s="40"/>
      <c r="C137" s="41"/>
      <c r="D137" s="232" t="s">
        <v>131</v>
      </c>
      <c r="E137" s="41"/>
      <c r="F137" s="233" t="s">
        <v>443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87</v>
      </c>
    </row>
    <row r="138" s="13" customFormat="1">
      <c r="A138" s="13"/>
      <c r="B138" s="239"/>
      <c r="C138" s="240"/>
      <c r="D138" s="232" t="s">
        <v>135</v>
      </c>
      <c r="E138" s="241" t="s">
        <v>1</v>
      </c>
      <c r="F138" s="242" t="s">
        <v>445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135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122</v>
      </c>
    </row>
    <row r="139" s="2" customFormat="1" ht="16.5" customHeight="1">
      <c r="A139" s="39"/>
      <c r="B139" s="40"/>
      <c r="C139" s="219" t="s">
        <v>163</v>
      </c>
      <c r="D139" s="219" t="s">
        <v>124</v>
      </c>
      <c r="E139" s="220" t="s">
        <v>446</v>
      </c>
      <c r="F139" s="221" t="s">
        <v>447</v>
      </c>
      <c r="G139" s="222" t="s">
        <v>424</v>
      </c>
      <c r="H139" s="223">
        <v>1</v>
      </c>
      <c r="I139" s="224"/>
      <c r="J139" s="225">
        <f>ROUND(I139*H139,2)</f>
        <v>0</v>
      </c>
      <c r="K139" s="221" t="s">
        <v>425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426</v>
      </c>
      <c r="AT139" s="230" t="s">
        <v>124</v>
      </c>
      <c r="AU139" s="230" t="s">
        <v>87</v>
      </c>
      <c r="AY139" s="18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426</v>
      </c>
      <c r="BM139" s="230" t="s">
        <v>448</v>
      </c>
    </row>
    <row r="140" s="2" customFormat="1">
      <c r="A140" s="39"/>
      <c r="B140" s="40"/>
      <c r="C140" s="41"/>
      <c r="D140" s="232" t="s">
        <v>131</v>
      </c>
      <c r="E140" s="41"/>
      <c r="F140" s="233" t="s">
        <v>447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87</v>
      </c>
    </row>
    <row r="141" s="13" customFormat="1">
      <c r="A141" s="13"/>
      <c r="B141" s="239"/>
      <c r="C141" s="240"/>
      <c r="D141" s="232" t="s">
        <v>135</v>
      </c>
      <c r="E141" s="241" t="s">
        <v>1</v>
      </c>
      <c r="F141" s="242" t="s">
        <v>449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135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122</v>
      </c>
    </row>
    <row r="142" s="2" customFormat="1" ht="16.5" customHeight="1">
      <c r="A142" s="39"/>
      <c r="B142" s="40"/>
      <c r="C142" s="219" t="s">
        <v>170</v>
      </c>
      <c r="D142" s="219" t="s">
        <v>124</v>
      </c>
      <c r="E142" s="220" t="s">
        <v>450</v>
      </c>
      <c r="F142" s="221" t="s">
        <v>451</v>
      </c>
      <c r="G142" s="222" t="s">
        <v>424</v>
      </c>
      <c r="H142" s="223">
        <v>1</v>
      </c>
      <c r="I142" s="224"/>
      <c r="J142" s="225">
        <f>ROUND(I142*H142,2)</f>
        <v>0</v>
      </c>
      <c r="K142" s="221" t="s">
        <v>425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426</v>
      </c>
      <c r="AT142" s="230" t="s">
        <v>124</v>
      </c>
      <c r="AU142" s="230" t="s">
        <v>87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426</v>
      </c>
      <c r="BM142" s="230" t="s">
        <v>452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451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87</v>
      </c>
    </row>
    <row r="144" s="13" customFormat="1">
      <c r="A144" s="13"/>
      <c r="B144" s="239"/>
      <c r="C144" s="240"/>
      <c r="D144" s="232" t="s">
        <v>135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135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122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453</v>
      </c>
      <c r="F145" s="217" t="s">
        <v>454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156</v>
      </c>
      <c r="AT145" s="215" t="s">
        <v>76</v>
      </c>
      <c r="AU145" s="215" t="s">
        <v>85</v>
      </c>
      <c r="AY145" s="214" t="s">
        <v>122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177</v>
      </c>
      <c r="D146" s="219" t="s">
        <v>124</v>
      </c>
      <c r="E146" s="220" t="s">
        <v>455</v>
      </c>
      <c r="F146" s="221" t="s">
        <v>456</v>
      </c>
      <c r="G146" s="222" t="s">
        <v>424</v>
      </c>
      <c r="H146" s="223">
        <v>2</v>
      </c>
      <c r="I146" s="224"/>
      <c r="J146" s="225">
        <f>ROUND(I146*H146,2)</f>
        <v>0</v>
      </c>
      <c r="K146" s="221" t="s">
        <v>425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426</v>
      </c>
      <c r="AT146" s="230" t="s">
        <v>124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426</v>
      </c>
      <c r="BM146" s="230" t="s">
        <v>457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456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87</v>
      </c>
    </row>
    <row r="148" s="13" customFormat="1">
      <c r="A148" s="13"/>
      <c r="B148" s="239"/>
      <c r="C148" s="240"/>
      <c r="D148" s="232" t="s">
        <v>135</v>
      </c>
      <c r="E148" s="241" t="s">
        <v>1</v>
      </c>
      <c r="F148" s="242" t="s">
        <v>87</v>
      </c>
      <c r="G148" s="240"/>
      <c r="H148" s="243">
        <v>2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135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122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vJmw0/iSS9VBbVME1q7Da4q3mrpv6o6aiixVVFpUVAdGs51bZ18Q3XKOtsRZ+EFDgDLpFNi2knz0yC6pcF9IYQ==" hashValue="sxvS0ZeN8lIivf8pRyPwreeiGPUOpE9tWfN4MvzrUb5hVtzElcg1WxsKmslHUxR4Ey3Yj/zzfrKEvXlVkQRjew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2025-09-07T21:06:45Z</dcterms:created>
  <dcterms:modified xsi:type="dcterms:W3CDTF">2025-09-07T21:06:50Z</dcterms:modified>
</cp:coreProperties>
</file>